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8550" tabRatio="590" activeTab="0"/>
  </bookViews>
  <sheets>
    <sheet name="Appendix A" sheetId="1" r:id="rId1"/>
    <sheet name="All items" sheetId="2" state="hidden" r:id="rId2"/>
    <sheet name="Sheet1" sheetId="3" state="hidden" r:id="rId3"/>
    <sheet name="Savings" sheetId="4" state="hidden" r:id="rId4"/>
  </sheets>
  <definedNames>
    <definedName name="_xlnm.Print_Area" localSheetId="1">'All items'!$A$1:$H$133</definedName>
    <definedName name="_xlnm.Print_Area" localSheetId="0">'Appendix A'!$A$1:$S$116</definedName>
    <definedName name="_xlnm.Print_Area" localSheetId="3">'Savings'!$A$1:$K$21</definedName>
    <definedName name="_xlnm.Print_Titles" localSheetId="1">'All items'!$1:$4</definedName>
    <definedName name="_xlnm.Print_Titles" localSheetId="0">'Appendix A'!$1:$3</definedName>
  </definedNames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David McCormick</author>
  </authors>
  <commentList>
    <comment ref="L15" authorId="0">
      <text>
        <r>
          <rPr>
            <b/>
            <sz val="10"/>
            <rFont val="Tahoma"/>
            <family val="0"/>
          </rPr>
          <t>David McCormick:</t>
        </r>
        <r>
          <rPr>
            <sz val="10"/>
            <rFont val="Tahoma"/>
            <family val="0"/>
          </rPr>
          <t xml:space="preserve">
Not all cash limit - also reported via CSSI Scrutiny Committee</t>
        </r>
      </text>
    </comment>
  </commentList>
</comments>
</file>

<file path=xl/comments2.xml><?xml version="1.0" encoding="utf-8"?>
<comments xmlns="http://schemas.openxmlformats.org/spreadsheetml/2006/main">
  <authors>
    <author>David McCormick</author>
  </authors>
  <commentList>
    <comment ref="G13" authorId="0">
      <text>
        <r>
          <rPr>
            <b/>
            <sz val="10"/>
            <rFont val="Tahoma"/>
            <family val="0"/>
          </rPr>
          <t>David McCormick:</t>
        </r>
        <r>
          <rPr>
            <sz val="10"/>
            <rFont val="Tahoma"/>
            <family val="0"/>
          </rPr>
          <t xml:space="preserve">
Not all cash limit - also reported via CSSI Scrutiny Committee</t>
        </r>
      </text>
    </comment>
  </commentList>
</comments>
</file>

<file path=xl/sharedStrings.xml><?xml version="1.0" encoding="utf-8"?>
<sst xmlns="http://schemas.openxmlformats.org/spreadsheetml/2006/main" count="889" uniqueCount="241">
  <si>
    <t>Cashable</t>
  </si>
  <si>
    <t>Permanent</t>
  </si>
  <si>
    <t>Performing Arts Service</t>
  </si>
  <si>
    <t>Technical Support Centre</t>
  </si>
  <si>
    <t>R &amp; B 05/06 savings</t>
  </si>
  <si>
    <t>Benefits newsletter</t>
  </si>
  <si>
    <t>Payrolls Reduction</t>
  </si>
  <si>
    <t>ALL</t>
  </si>
  <si>
    <t>Non Cashable</t>
  </si>
  <si>
    <t>Temporary</t>
  </si>
  <si>
    <t>Research Team - Review Establishment</t>
  </si>
  <si>
    <t>Potential Revision of staffing arrangements at Bowring Park Golf Course</t>
  </si>
  <si>
    <t>PAM</t>
  </si>
  <si>
    <t>All</t>
  </si>
  <si>
    <t>Reduction in reserves &amp; contingencies</t>
  </si>
  <si>
    <t>Older People</t>
  </si>
  <si>
    <t>Children &amp; Families</t>
  </si>
  <si>
    <t>Continuing care funding</t>
  </si>
  <si>
    <t>EMI block contract procurement efficiencies</t>
  </si>
  <si>
    <t>Extra care housing</t>
  </si>
  <si>
    <t>Procurement - Domiciliary care</t>
  </si>
  <si>
    <t>Adults of Working Age</t>
  </si>
  <si>
    <t>Supporting People reviews</t>
  </si>
  <si>
    <t>Recruitment efficiencies</t>
  </si>
  <si>
    <t>Replace overtime with sessional staff</t>
  </si>
  <si>
    <t>Commission alternative family assessment service</t>
  </si>
  <si>
    <t>Commission alternative leaving care residential service</t>
  </si>
  <si>
    <t>Procurement efficiencies - Adults supported accommodation</t>
  </si>
  <si>
    <t>Description</t>
  </si>
  <si>
    <t>Retirement savings</t>
  </si>
  <si>
    <t>rb</t>
  </si>
  <si>
    <t>css</t>
  </si>
  <si>
    <t>fsd</t>
  </si>
  <si>
    <t>Resources</t>
  </si>
  <si>
    <t>Service</t>
  </si>
  <si>
    <t>Perf Arts Service</t>
  </si>
  <si>
    <t>Permanent / Temporary</t>
  </si>
  <si>
    <t>Sickness Absence</t>
  </si>
  <si>
    <t>Land Charges Team Review following implementation of CAPS</t>
  </si>
  <si>
    <t>Rationalisation of Building Management</t>
  </si>
  <si>
    <t>Star Chamber 4</t>
  </si>
  <si>
    <t>HtS Transport</t>
  </si>
  <si>
    <t>Stores and Depot Management</t>
  </si>
  <si>
    <t>Transport - Authority Wide</t>
  </si>
  <si>
    <t>Exploitation of oracle</t>
  </si>
  <si>
    <t>Go Integral</t>
  </si>
  <si>
    <t>Redesign meals service</t>
  </si>
  <si>
    <t>Transport Review (DEOS led)</t>
  </si>
  <si>
    <t>Finance and Information Society Technologies Portfolio</t>
  </si>
  <si>
    <t>Health and Social Care Portfolio</t>
  </si>
  <si>
    <t>Leisure Community and Culture Portfolio</t>
  </si>
  <si>
    <t>Regeneration and Neighbourhoods Portfolio</t>
  </si>
  <si>
    <t>Leader Portfolio</t>
  </si>
  <si>
    <t>Corporate and Customer Services Portfolio</t>
  </si>
  <si>
    <t>INCREMENTAL EFFICIENCIES BY PORTFOLIO 2007/08</t>
  </si>
  <si>
    <t>Retained within Portfolio</t>
  </si>
  <si>
    <t>Returned for Corporate Use</t>
  </si>
  <si>
    <t>Updated 2007/08 Cashable Efficiencies (£'m)</t>
  </si>
  <si>
    <t xml:space="preserve">Community Safety &amp; Social Inclusion Portfolio  </t>
  </si>
  <si>
    <t>E10K server renegotiation</t>
  </si>
  <si>
    <t>Childrens Services Portfolio</t>
  </si>
  <si>
    <t>Neighbourhood Delivery Portfolio</t>
  </si>
  <si>
    <t>Directorate</t>
  </si>
  <si>
    <r>
      <t xml:space="preserve">Procurement Framework Contracts (Authorty Wide) - </t>
    </r>
    <r>
      <rPr>
        <b/>
        <sz val="10"/>
        <rFont val="Arial"/>
        <family val="2"/>
      </rPr>
      <t>NEW</t>
    </r>
  </si>
  <si>
    <r>
      <t xml:space="preserve">Financial Management Review (Authority Wide) - </t>
    </r>
    <r>
      <rPr>
        <b/>
        <sz val="10"/>
        <rFont val="Arial"/>
        <family val="2"/>
      </rPr>
      <t>NEW</t>
    </r>
  </si>
  <si>
    <r>
      <t xml:space="preserve">Communications Review (Authority Wide) - </t>
    </r>
    <r>
      <rPr>
        <b/>
        <sz val="10"/>
        <rFont val="Arial"/>
        <family val="2"/>
      </rPr>
      <t>NEW</t>
    </r>
  </si>
  <si>
    <r>
      <t xml:space="preserve">DCR Admin &amp; Business Support Review - </t>
    </r>
    <r>
      <rPr>
        <b/>
        <sz val="10"/>
        <rFont val="Arial"/>
        <family val="2"/>
      </rPr>
      <t>NEW</t>
    </r>
  </si>
  <si>
    <r>
      <t xml:space="preserve">Vacancy Management (Authority Wide) - </t>
    </r>
    <r>
      <rPr>
        <b/>
        <sz val="10"/>
        <rFont val="Arial"/>
        <family val="2"/>
      </rPr>
      <t>NEW</t>
    </r>
  </si>
  <si>
    <r>
      <t xml:space="preserve">Review of Sickness Cover/Reduction in Sickness Levels - </t>
    </r>
    <r>
      <rPr>
        <b/>
        <sz val="10"/>
        <rFont val="Arial"/>
        <family val="2"/>
      </rPr>
      <t>NEW</t>
    </r>
  </si>
  <si>
    <r>
      <t xml:space="preserve">Review of Mobile Phones - </t>
    </r>
    <r>
      <rPr>
        <b/>
        <sz val="10"/>
        <rFont val="Arial"/>
        <family val="2"/>
      </rPr>
      <t>NEW</t>
    </r>
  </si>
  <si>
    <r>
      <t xml:space="preserve">Cash Offices/One Stop Shop Integration - </t>
    </r>
    <r>
      <rPr>
        <b/>
        <sz val="10"/>
        <rFont val="Arial"/>
        <family val="2"/>
      </rPr>
      <t>NEW</t>
    </r>
  </si>
  <si>
    <r>
      <t xml:space="preserve">Review of Meals for Meetings - </t>
    </r>
    <r>
      <rPr>
        <b/>
        <sz val="10"/>
        <rFont val="Arial"/>
        <family val="2"/>
      </rPr>
      <t>NEW</t>
    </r>
  </si>
  <si>
    <r>
      <t xml:space="preserve">Reduction in Internal Audit Days - </t>
    </r>
    <r>
      <rPr>
        <b/>
        <sz val="10"/>
        <rFont val="Arial"/>
        <family val="2"/>
      </rPr>
      <t>NEW</t>
    </r>
  </si>
  <si>
    <r>
      <t xml:space="preserve">Clothing Grants Demand - </t>
    </r>
    <r>
      <rPr>
        <b/>
        <sz val="10"/>
        <rFont val="Arial"/>
        <family val="2"/>
      </rPr>
      <t>NEW</t>
    </r>
  </si>
  <si>
    <r>
      <t xml:space="preserve">Celebration of Achievement - </t>
    </r>
    <r>
      <rPr>
        <b/>
        <sz val="10"/>
        <rFont val="Arial"/>
        <family val="2"/>
      </rPr>
      <t>NEW</t>
    </r>
  </si>
  <si>
    <r>
      <t xml:space="preserve">SIMS Licence - </t>
    </r>
    <r>
      <rPr>
        <b/>
        <sz val="10"/>
        <rFont val="Arial"/>
        <family val="2"/>
      </rPr>
      <t>NEW</t>
    </r>
  </si>
  <si>
    <r>
      <t xml:space="preserve">Star Chamber Process - </t>
    </r>
    <r>
      <rPr>
        <b/>
        <sz val="10"/>
        <rFont val="Arial"/>
        <family val="2"/>
      </rPr>
      <t>NEW</t>
    </r>
  </si>
  <si>
    <r>
      <t xml:space="preserve">Vacancy Management - </t>
    </r>
    <r>
      <rPr>
        <b/>
        <sz val="10"/>
        <rFont val="Arial"/>
        <family val="2"/>
      </rPr>
      <t>NEW</t>
    </r>
  </si>
  <si>
    <r>
      <t xml:space="preserve">Reduction in Lease Car Budgets - </t>
    </r>
    <r>
      <rPr>
        <b/>
        <sz val="10"/>
        <rFont val="Arial"/>
        <family val="2"/>
      </rPr>
      <t>NEW</t>
    </r>
  </si>
  <si>
    <r>
      <t xml:space="preserve">Reduction in Uniforms Budget - </t>
    </r>
    <r>
      <rPr>
        <b/>
        <sz val="10"/>
        <rFont val="Arial"/>
        <family val="2"/>
      </rPr>
      <t>NEW</t>
    </r>
  </si>
  <si>
    <r>
      <t xml:space="preserve">Neighbourhood Operations - Management Restructure - </t>
    </r>
    <r>
      <rPr>
        <b/>
        <sz val="10"/>
        <rFont val="Arial"/>
        <family val="2"/>
      </rPr>
      <t>NEW</t>
    </r>
  </si>
  <si>
    <r>
      <t xml:space="preserve">Vehicle Livery - </t>
    </r>
    <r>
      <rPr>
        <b/>
        <sz val="10"/>
        <rFont val="Arial"/>
        <family val="2"/>
      </rPr>
      <t>NEW</t>
    </r>
  </si>
  <si>
    <t>Extending Services offered under the schools SLA (HR)</t>
  </si>
  <si>
    <t>Licensing Counter Integration</t>
  </si>
  <si>
    <t>E-Recruitment</t>
  </si>
  <si>
    <t>Corporate Training Policy</t>
  </si>
  <si>
    <t>Spotlight Reduction</t>
  </si>
  <si>
    <t>HR</t>
  </si>
  <si>
    <t>CED</t>
  </si>
  <si>
    <t>Exchequer</t>
  </si>
  <si>
    <t>ISTD/CED/Exchequer</t>
  </si>
  <si>
    <r>
      <t xml:space="preserve">Payroll Services to Schools - </t>
    </r>
    <r>
      <rPr>
        <b/>
        <sz val="10"/>
        <rFont val="Arial"/>
        <family val="2"/>
      </rPr>
      <t>NEW</t>
    </r>
  </si>
  <si>
    <r>
      <t xml:space="preserve">Printing of Payroll Information - </t>
    </r>
    <r>
      <rPr>
        <b/>
        <sz val="10"/>
        <rFont val="Arial"/>
        <family val="2"/>
      </rPr>
      <t>NEW</t>
    </r>
  </si>
  <si>
    <t>Benefits</t>
  </si>
  <si>
    <t>Clothing Grants £5 reduction per child</t>
  </si>
  <si>
    <t>Cease DVD/Video Loans</t>
  </si>
  <si>
    <r>
      <t xml:space="preserve">Review of Payment Channels </t>
    </r>
    <r>
      <rPr>
        <b/>
        <sz val="10"/>
        <rFont val="Arial"/>
        <family val="2"/>
      </rPr>
      <t xml:space="preserve"> </t>
    </r>
  </si>
  <si>
    <r>
      <t xml:space="preserve">Wedding Room Fees </t>
    </r>
    <r>
      <rPr>
        <b/>
        <sz val="10"/>
        <rFont val="Arial"/>
        <family val="2"/>
      </rPr>
      <t xml:space="preserve"> </t>
    </r>
  </si>
  <si>
    <t>SERVICE SAVINGS 2007/08</t>
  </si>
  <si>
    <t>Scrutiny Committee</t>
  </si>
  <si>
    <t>CSSI</t>
  </si>
  <si>
    <t>CORP PERF</t>
  </si>
  <si>
    <t>ECON &amp; EMP</t>
  </si>
  <si>
    <t>EDU T &amp; C</t>
  </si>
  <si>
    <t>ENV &amp; HSNG</t>
  </si>
  <si>
    <t>HEALTH &amp; SC</t>
  </si>
  <si>
    <t>ENV &amp; HSNG/CSSI</t>
  </si>
  <si>
    <t>Notes</t>
  </si>
  <si>
    <t>Reduction in reserves and contingencies - £0.400m temporary efficiency in 2006/07 NOT offset against 2007/08 efficiencies because already included in 2007/08 indicative cash limit.</t>
  </si>
  <si>
    <t>R &amp; B 05/06 savings - £0.061m temporary efficiency in 2006/07 NOT offset against 2007/08 efficiencies because already included in 2007/08 indicative cash limit.</t>
  </si>
  <si>
    <r>
      <t xml:space="preserve">Highways Maintenance - Revised Arrangements for Procurement and Service Delivery - </t>
    </r>
    <r>
      <rPr>
        <b/>
        <sz val="10"/>
        <rFont val="Arial"/>
        <family val="2"/>
      </rPr>
      <t>NEW</t>
    </r>
  </si>
  <si>
    <r>
      <t xml:space="preserve">Training Centre Base (ESI/NRF) - </t>
    </r>
    <r>
      <rPr>
        <b/>
        <sz val="10"/>
        <rFont val="Arial"/>
        <family val="2"/>
      </rPr>
      <t>NEW</t>
    </r>
  </si>
  <si>
    <t>Savings will not now be realised until 2008/09</t>
  </si>
  <si>
    <t>Recovery of Overheads</t>
  </si>
  <si>
    <t>Shared Telephones</t>
  </si>
  <si>
    <t>Printer Rationalisation</t>
  </si>
  <si>
    <t>Planning and Housing</t>
  </si>
  <si>
    <t>Partnership &amp; Social Inc</t>
  </si>
  <si>
    <t>Refurbishment of Knowsley Works resource centre</t>
  </si>
  <si>
    <t>Insurance fund/motor vehicle insurance fund (Authority Wide)</t>
  </si>
  <si>
    <t>Training Room</t>
  </si>
  <si>
    <t>IT Licences Rationalisation</t>
  </si>
  <si>
    <t>Review of Car Allowances</t>
  </si>
  <si>
    <t>Document Storage</t>
  </si>
  <si>
    <t>Leasehold, not freehold</t>
  </si>
  <si>
    <t>Property, Asset Management and Construction</t>
  </si>
  <si>
    <t>Highways Adoption plans</t>
  </si>
  <si>
    <t>Recharges Capital</t>
  </si>
  <si>
    <t>Private Development</t>
  </si>
  <si>
    <t>Provision of Transport Survey Information</t>
  </si>
  <si>
    <t>Driveway Protection Markers</t>
  </si>
  <si>
    <t>Residents Parking Permits</t>
  </si>
  <si>
    <t>Provision of Rights of Way Information</t>
  </si>
  <si>
    <t>Pre Application service advice</t>
  </si>
  <si>
    <t>Planning/consent advice</t>
  </si>
  <si>
    <t>Copy Documents</t>
  </si>
  <si>
    <t>Research Fees</t>
  </si>
  <si>
    <t>Asda CCTV - Section 106</t>
  </si>
  <si>
    <t>Asda - Town Centre Management</t>
  </si>
  <si>
    <t>CTP - Town Centre Management</t>
  </si>
  <si>
    <t>Halewood Xmas Lights</t>
  </si>
  <si>
    <t>Policy Performance and Programmes</t>
  </si>
  <si>
    <t>Transportation, Highwayd and Engineering</t>
  </si>
  <si>
    <t>Property Asset Management and Construction</t>
  </si>
  <si>
    <t>Childrens Service Restructuring</t>
  </si>
  <si>
    <t>Service Review Team</t>
  </si>
  <si>
    <t>Alternative Funding for Educational Psychology</t>
  </si>
  <si>
    <t>Single Payroll Implications</t>
  </si>
  <si>
    <t>Human Resources</t>
  </si>
  <si>
    <t>Staffing Review</t>
  </si>
  <si>
    <t>Legal</t>
  </si>
  <si>
    <t>Early Retirement Costs</t>
  </si>
  <si>
    <t>Democratic Services</t>
  </si>
  <si>
    <t>Remove Groundwork Contribution</t>
  </si>
  <si>
    <t>Cash Offices</t>
  </si>
  <si>
    <t>Cash Offices/One Stop Shop Integration</t>
  </si>
  <si>
    <t>Removal of Environmental Improvement Budget</t>
  </si>
  <si>
    <t>Financial Services</t>
  </si>
  <si>
    <t>Staffing Review and misc supplies</t>
  </si>
  <si>
    <t>Staffing Review, Licences and Training</t>
  </si>
  <si>
    <t>Savings on overtime and DIP</t>
  </si>
  <si>
    <t xml:space="preserve">ISTD  </t>
  </si>
  <si>
    <t>Support Services</t>
  </si>
  <si>
    <t>Savings on overtime and misc supplies</t>
  </si>
  <si>
    <t>Exchequer Services</t>
  </si>
  <si>
    <t>IT Programme</t>
  </si>
  <si>
    <t>Learning Disability Pooled Budget Commissioning Efficiencies</t>
  </si>
  <si>
    <t>Rejected by LDs</t>
  </si>
  <si>
    <t>Vacancy Management - 3.75%</t>
  </si>
  <si>
    <t>Youth Offending</t>
  </si>
  <si>
    <t>Supplies and Services</t>
  </si>
  <si>
    <t>Corporate</t>
  </si>
  <si>
    <t>Disposal of long leases</t>
  </si>
  <si>
    <t>Recovering costs on Footway Crossings</t>
  </si>
  <si>
    <t>New</t>
  </si>
  <si>
    <t>Car Parking</t>
  </si>
  <si>
    <t>Portfolio</t>
  </si>
  <si>
    <t>0.75m reclassified POST approval of budget report as an efficiency</t>
  </si>
  <si>
    <t>Charges for the use of credit cards</t>
  </si>
  <si>
    <t>Renegotiation of paypoint contract and subsidy</t>
  </si>
  <si>
    <t>Data</t>
  </si>
  <si>
    <t>Grand Total</t>
  </si>
  <si>
    <t>Sum of Retained within Portfolio</t>
  </si>
  <si>
    <t>Sum of Returned for Corporate Use</t>
  </si>
  <si>
    <t>Council Wide</t>
  </si>
  <si>
    <t>IT Licences rationalisation</t>
  </si>
  <si>
    <t>Review Car allowances</t>
  </si>
  <si>
    <t>service restructure</t>
  </si>
  <si>
    <t>miscellaneous budget efficiencies</t>
  </si>
  <si>
    <t>Building control officer</t>
  </si>
  <si>
    <t>Estate Management service to Childrens' Services</t>
  </si>
  <si>
    <t>Economic Development</t>
  </si>
  <si>
    <t>Neighbourhood Regeneration</t>
  </si>
  <si>
    <t>All Divisions</t>
  </si>
  <si>
    <t>Full review of Service provision and support</t>
  </si>
  <si>
    <t>Recover full costs from third parties</t>
  </si>
  <si>
    <t>Traffic Management charges to contractors</t>
  </si>
  <si>
    <t>New income sources</t>
  </si>
  <si>
    <t xml:space="preserve">Hospitality </t>
  </si>
  <si>
    <t xml:space="preserve">Structural Engineer Service </t>
  </si>
  <si>
    <t>Retained by Portfolio</t>
  </si>
  <si>
    <t>Admin / Bldgs</t>
  </si>
  <si>
    <t>Licensing</t>
  </si>
  <si>
    <t>Cash Office / Contact centre</t>
  </si>
  <si>
    <t>Neighbourhood Wardens</t>
  </si>
  <si>
    <t>Communications</t>
  </si>
  <si>
    <t>Libraries</t>
  </si>
  <si>
    <t>Service Mgmt</t>
  </si>
  <si>
    <t>PORTFOLIO SERVICE EFFICIENCIES</t>
  </si>
  <si>
    <t>Council-Wide</t>
  </si>
  <si>
    <t>Property, Asset Mgt and Construction</t>
  </si>
  <si>
    <t>Available for Reallocation</t>
  </si>
  <si>
    <t>Transportation and Highways</t>
  </si>
  <si>
    <t>TOTAL - ALL PORTFOLIOS</t>
  </si>
  <si>
    <t>Review of Mobile Phones</t>
  </si>
  <si>
    <t xml:space="preserve">Financial Management Review (Authority Wide) </t>
  </si>
  <si>
    <t xml:space="preserve">Procurement Framework Contracts (Authorty Wide)  </t>
  </si>
  <si>
    <t xml:space="preserve">Review of Sickness Cover/Reduction in Sickness Levels </t>
  </si>
  <si>
    <t xml:space="preserve">DCR Admin &amp; Business Support Review  </t>
  </si>
  <si>
    <t>Review of Meals for Meetings</t>
  </si>
  <si>
    <t>Admin &amp; Business Support Review</t>
  </si>
  <si>
    <t>Payroll Services to Schools</t>
  </si>
  <si>
    <t>Celebration of Achievement</t>
  </si>
  <si>
    <t>SIMS Licence</t>
  </si>
  <si>
    <t xml:space="preserve">Vacancy Management </t>
  </si>
  <si>
    <t xml:space="preserve">Reduction in Lease Car Budgets </t>
  </si>
  <si>
    <t xml:space="preserve">Reduction in Uniforms Budget </t>
  </si>
  <si>
    <t xml:space="preserve">Highways Maintenance - Revised Arrangements for Procurement and Service Delivery </t>
  </si>
  <si>
    <t>Asda CCTV - Section 106 income</t>
  </si>
  <si>
    <t>Asda - Town Centre Management - section 106 income</t>
  </si>
  <si>
    <t>CTP - Town Centre Management - section 106 income</t>
  </si>
  <si>
    <t>Halewood Xmas Lights - obtaining partner funding</t>
  </si>
  <si>
    <t>Research Fees - increased charges</t>
  </si>
  <si>
    <t>Copy Documents - increased charges</t>
  </si>
  <si>
    <t>Planning/consent advice - increased charges</t>
  </si>
  <si>
    <t>Review of hospitality budgets</t>
  </si>
  <si>
    <t>Increased Recovery of Overheads</t>
  </si>
  <si>
    <t xml:space="preserve">Communications Review (Authority Wide) </t>
  </si>
  <si>
    <t>Neighbourhood Wardens - Management Restructure / Service review</t>
  </si>
  <si>
    <t xml:space="preserve">Clothing Grants - Reduced Demand </t>
  </si>
  <si>
    <t>Additional income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</si>
</sst>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_);\(#,##0.000\)"/>
    <numFmt numFmtId="165" formatCode="0.000"/>
    <numFmt numFmtId="166" formatCode="#,##0_ ;[Red]\-#,##0\ "/>
    <numFmt numFmtId="167" formatCode="_-* #,##0_-;\-* #,##0_-;_-* &quot;-&quot;??_-;_-@_-"/>
    <numFmt numFmtId="168" formatCode="#,##0.0"/>
    <numFmt numFmtId="169" formatCode="#,##0.000"/>
    <numFmt numFmtId="170" formatCode="0.0000"/>
    <numFmt numFmtId="171" formatCode="0.0"/>
  </numFmts>
  <fonts count="12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Times New Roman"/>
      <family val="0"/>
    </font>
    <font>
      <sz val="11"/>
      <name val="Arial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 vertical="top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6" xfId="0" applyFont="1" applyBorder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2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vertical="top"/>
    </xf>
    <xf numFmtId="165" fontId="1" fillId="0" borderId="3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5" fontId="3" fillId="0" borderId="5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5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0" xfId="0" applyNumberFormat="1" applyFont="1" applyBorder="1" applyAlignment="1">
      <alignment vertical="top"/>
    </xf>
    <xf numFmtId="165" fontId="1" fillId="0" borderId="2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165" fontId="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3" fillId="0" borderId="1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164" fontId="10" fillId="0" borderId="15" xfId="0" applyNumberFormat="1" applyFont="1" applyBorder="1" applyAlignment="1">
      <alignment vertical="top"/>
    </xf>
    <xf numFmtId="164" fontId="10" fillId="0" borderId="19" xfId="0" applyNumberFormat="1" applyFont="1" applyBorder="1" applyAlignment="1">
      <alignment vertical="top"/>
    </xf>
    <xf numFmtId="0" fontId="10" fillId="0" borderId="20" xfId="0" applyFont="1" applyBorder="1" applyAlignment="1">
      <alignment vertical="top"/>
    </xf>
    <xf numFmtId="164" fontId="10" fillId="0" borderId="20" xfId="0" applyNumberFormat="1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0" fontId="10" fillId="0" borderId="21" xfId="0" applyFont="1" applyBorder="1" applyAlignment="1">
      <alignment vertical="top"/>
    </xf>
    <xf numFmtId="164" fontId="10" fillId="0" borderId="21" xfId="0" applyNumberFormat="1" applyFont="1" applyBorder="1" applyAlignment="1">
      <alignment vertical="top"/>
    </xf>
    <xf numFmtId="164" fontId="10" fillId="0" borderId="22" xfId="0" applyNumberFormat="1" applyFont="1" applyBorder="1" applyAlignment="1">
      <alignment vertical="top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10" fillId="0" borderId="23" xfId="0" applyFont="1" applyBorder="1" applyAlignment="1">
      <alignment vertical="top"/>
    </xf>
    <xf numFmtId="164" fontId="10" fillId="0" borderId="23" xfId="0" applyNumberFormat="1" applyFont="1" applyBorder="1" applyAlignment="1">
      <alignment vertical="top"/>
    </xf>
    <xf numFmtId="164" fontId="10" fillId="0" borderId="24" xfId="0" applyNumberFormat="1" applyFont="1" applyBorder="1" applyAlignment="1">
      <alignment vertical="top"/>
    </xf>
    <xf numFmtId="164" fontId="10" fillId="0" borderId="25" xfId="0" applyNumberFormat="1" applyFont="1" applyBorder="1" applyAlignment="1">
      <alignment vertical="top"/>
    </xf>
    <xf numFmtId="0" fontId="10" fillId="0" borderId="17" xfId="0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0" fillId="0" borderId="4" xfId="0" applyNumberFormat="1" applyBorder="1" applyAlignment="1">
      <alignment vertical="top"/>
    </xf>
    <xf numFmtId="164" fontId="3" fillId="0" borderId="4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 wrapText="1"/>
    </xf>
    <xf numFmtId="164" fontId="3" fillId="0" borderId="26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1" fillId="0" borderId="2" xfId="0" applyNumberFormat="1" applyFont="1" applyFill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1" fillId="0" borderId="3" xfId="0" applyNumberFormat="1" applyFont="1" applyFill="1" applyBorder="1" applyAlignment="1">
      <alignment vertical="top"/>
    </xf>
    <xf numFmtId="164" fontId="3" fillId="0" borderId="27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164" fontId="1" fillId="0" borderId="2" xfId="0" applyNumberFormat="1" applyFon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164" fontId="3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vertical="top"/>
    </xf>
    <xf numFmtId="0" fontId="3" fillId="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165" fontId="3" fillId="0" borderId="28" xfId="0" applyNumberFormat="1" applyFont="1" applyBorder="1" applyAlignment="1">
      <alignment vertical="top"/>
    </xf>
    <xf numFmtId="165" fontId="1" fillId="0" borderId="11" xfId="0" applyNumberFormat="1" applyFont="1" applyBorder="1" applyAlignment="1">
      <alignment vertical="top"/>
    </xf>
    <xf numFmtId="165" fontId="1" fillId="0" borderId="28" xfId="0" applyNumberFormat="1" applyFont="1" applyBorder="1" applyAlignment="1">
      <alignment vertical="top"/>
    </xf>
    <xf numFmtId="165" fontId="1" fillId="0" borderId="12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 wrapText="1"/>
    </xf>
    <xf numFmtId="165" fontId="1" fillId="0" borderId="11" xfId="0" applyNumberFormat="1" applyFont="1" applyBorder="1" applyAlignment="1">
      <alignment vertical="top" wrapText="1"/>
    </xf>
    <xf numFmtId="165" fontId="1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0" fillId="0" borderId="2" xfId="0" applyNumberFormat="1" applyBorder="1" applyAlignment="1">
      <alignment vertical="top"/>
    </xf>
    <xf numFmtId="164" fontId="1" fillId="0" borderId="4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5" fontId="3" fillId="0" borderId="29" xfId="0" applyNumberFormat="1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 wrapText="1"/>
    </xf>
    <xf numFmtId="164" fontId="3" fillId="0" borderId="32" xfId="0" applyNumberFormat="1" applyFont="1" applyBorder="1" applyAlignment="1">
      <alignment vertical="top"/>
    </xf>
    <xf numFmtId="164" fontId="3" fillId="0" borderId="33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4" fillId="0" borderId="34" xfId="0" applyFont="1" applyBorder="1" applyAlignment="1">
      <alignment vertical="top"/>
    </xf>
    <xf numFmtId="0" fontId="1" fillId="0" borderId="35" xfId="0" applyFont="1" applyBorder="1" applyAlignment="1">
      <alignment vertical="top" wrapText="1"/>
    </xf>
    <xf numFmtId="164" fontId="1" fillId="0" borderId="35" xfId="0" applyNumberFormat="1" applyFont="1" applyBorder="1" applyAlignment="1">
      <alignment vertical="top"/>
    </xf>
    <xf numFmtId="164" fontId="0" fillId="0" borderId="35" xfId="0" applyNumberFormat="1" applyBorder="1" applyAlignment="1">
      <alignment vertical="top"/>
    </xf>
    <xf numFmtId="164" fontId="0" fillId="0" borderId="36" xfId="0" applyNumberFormat="1" applyBorder="1" applyAlignment="1">
      <alignment vertical="top"/>
    </xf>
    <xf numFmtId="0" fontId="1" fillId="0" borderId="3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164" fontId="0" fillId="0" borderId="38" xfId="0" applyNumberFormat="1" applyFill="1" applyBorder="1" applyAlignment="1">
      <alignment vertical="top"/>
    </xf>
    <xf numFmtId="0" fontId="3" fillId="0" borderId="39" xfId="0" applyFont="1" applyFill="1" applyBorder="1" applyAlignment="1">
      <alignment horizontal="center" vertical="top" wrapText="1"/>
    </xf>
    <xf numFmtId="164" fontId="3" fillId="0" borderId="40" xfId="0" applyNumberFormat="1" applyFont="1" applyFill="1" applyBorder="1" applyAlignment="1">
      <alignment horizontal="center" vertical="top" wrapText="1"/>
    </xf>
    <xf numFmtId="0" fontId="3" fillId="0" borderId="41" xfId="0" applyFont="1" applyBorder="1" applyAlignment="1">
      <alignment vertical="top"/>
    </xf>
    <xf numFmtId="164" fontId="0" fillId="0" borderId="42" xfId="0" applyNumberFormat="1" applyBorder="1" applyAlignment="1">
      <alignment vertical="top"/>
    </xf>
    <xf numFmtId="0" fontId="1" fillId="0" borderId="43" xfId="0" applyFont="1" applyFill="1" applyBorder="1" applyAlignment="1">
      <alignment vertical="top" wrapText="1"/>
    </xf>
    <xf numFmtId="164" fontId="1" fillId="0" borderId="44" xfId="0" applyNumberFormat="1" applyFont="1" applyFill="1" applyBorder="1" applyAlignment="1">
      <alignment vertical="top"/>
    </xf>
    <xf numFmtId="0" fontId="1" fillId="0" borderId="45" xfId="0" applyFont="1" applyFill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164" fontId="3" fillId="0" borderId="46" xfId="0" applyNumberFormat="1" applyFont="1" applyBorder="1" applyAlignment="1">
      <alignment vertical="top"/>
    </xf>
    <xf numFmtId="164" fontId="3" fillId="0" borderId="44" xfId="0" applyNumberFormat="1" applyFont="1" applyBorder="1" applyAlignment="1">
      <alignment vertical="top"/>
    </xf>
    <xf numFmtId="164" fontId="1" fillId="0" borderId="44" xfId="0" applyNumberFormat="1" applyFont="1" applyBorder="1" applyAlignment="1">
      <alignment vertical="top"/>
    </xf>
    <xf numFmtId="0" fontId="1" fillId="0" borderId="45" xfId="0" applyFont="1" applyBorder="1" applyAlignment="1">
      <alignment vertical="top" wrapText="1"/>
    </xf>
    <xf numFmtId="164" fontId="1" fillId="0" borderId="47" xfId="0" applyNumberFormat="1" applyFont="1" applyBorder="1" applyAlignment="1">
      <alignment vertical="top"/>
    </xf>
    <xf numFmtId="0" fontId="3" fillId="0" borderId="43" xfId="0" applyFont="1" applyBorder="1" applyAlignment="1">
      <alignment vertical="top" wrapText="1"/>
    </xf>
    <xf numFmtId="164" fontId="0" fillId="0" borderId="44" xfId="0" applyNumberFormat="1" applyBorder="1" applyAlignment="1">
      <alignment vertical="top"/>
    </xf>
    <xf numFmtId="0" fontId="3" fillId="0" borderId="41" xfId="0" applyFont="1" applyFill="1" applyBorder="1" applyAlignment="1">
      <alignment vertical="top"/>
    </xf>
    <xf numFmtId="164" fontId="1" fillId="0" borderId="42" xfId="0" applyNumberFormat="1" applyFont="1" applyBorder="1" applyAlignment="1">
      <alignment vertical="top"/>
    </xf>
    <xf numFmtId="0" fontId="3" fillId="0" borderId="43" xfId="0" applyFont="1" applyFill="1" applyBorder="1" applyAlignment="1">
      <alignment vertical="top" wrapText="1"/>
    </xf>
    <xf numFmtId="164" fontId="1" fillId="0" borderId="43" xfId="0" applyNumberFormat="1" applyFont="1" applyBorder="1" applyAlignment="1">
      <alignment horizontal="left" vertical="top" wrapText="1"/>
    </xf>
    <xf numFmtId="164" fontId="1" fillId="0" borderId="45" xfId="0" applyNumberFormat="1" applyFont="1" applyBorder="1" applyAlignment="1">
      <alignment horizontal="left" vertical="top" wrapText="1"/>
    </xf>
    <xf numFmtId="164" fontId="3" fillId="0" borderId="48" xfId="0" applyNumberFormat="1" applyFont="1" applyBorder="1" applyAlignment="1">
      <alignment vertical="top"/>
    </xf>
    <xf numFmtId="164" fontId="1" fillId="0" borderId="47" xfId="0" applyNumberFormat="1" applyFont="1" applyFill="1" applyBorder="1" applyAlignment="1">
      <alignment vertical="top"/>
    </xf>
    <xf numFmtId="0" fontId="3" fillId="0" borderId="37" xfId="0" applyFon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164" fontId="0" fillId="0" borderId="0" xfId="0" applyNumberFormat="1" applyBorder="1" applyAlignment="1">
      <alignment vertical="top"/>
    </xf>
    <xf numFmtId="164" fontId="0" fillId="0" borderId="38" xfId="0" applyNumberFormat="1" applyBorder="1" applyAlignment="1">
      <alignment vertical="top"/>
    </xf>
    <xf numFmtId="0" fontId="3" fillId="2" borderId="49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numFmt numFmtId="164" formatCode="#,##0.000_);\(#,##0.000\)"/>
      <border/>
    </dxf>
    <dxf>
      <alignment wrapText="1" readingOrder="0"/>
      <border/>
    </dxf>
    <dxf>
      <alignment vertical="top" readingOrder="0"/>
      <border/>
    </dxf>
    <dxf>
      <font>
        <sz val="11"/>
        <name val="Arial"/>
      </font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123" sheet="All items"/>
  </cacheSource>
  <cacheFields count="7">
    <cacheField name="Portfolio">
      <sharedItems containsMixedTypes="0" count="11">
        <s v="Childrens Services Portfolio"/>
        <s v="Community Safety &amp; Social Inclusion Portfolio  "/>
        <s v="Council Wide"/>
        <s v="Corporate and Customer Services Portfolio"/>
        <s v="Finance and Information Society Technologies Portfolio"/>
        <s v="Health and Social Care Portfolio"/>
        <s v="Leader Portfolio"/>
        <s v="Leisure Community and Culture Portfolio"/>
        <s v="Neighbourhood Delivery Portfolio"/>
        <s v="Regeneration and Neighbourhoods Portfolio"/>
        <s v="Corporate"/>
      </sharedItems>
    </cacheField>
    <cacheField name="Service">
      <sharedItems containsMixedTypes="0"/>
    </cacheField>
    <cacheField name="Description">
      <sharedItems containsMixedTypes="0"/>
    </cacheField>
    <cacheField name="Permanent / Temporary">
      <sharedItems containsBlank="1" containsMixedTypes="0" count="5">
        <s v="Permanent"/>
        <s v="Temporary"/>
        <m/>
        <s v="Permanent "/>
        <s v="TBC"/>
      </sharedItems>
    </cacheField>
    <cacheField name="Scrutiny Committee">
      <sharedItems containsBlank="1" containsMixedTypes="0" count="8">
        <s v="EDU T &amp; C"/>
        <m/>
        <s v="ENV &amp; HSNG/CSSI"/>
        <s v="CSSI"/>
        <s v="CORP PERF"/>
        <s v="HEALTH &amp; SC"/>
        <s v="ENV &amp; HSNG"/>
        <s v="ECON &amp; EMP"/>
      </sharedItems>
    </cacheField>
    <cacheField name="Retained within Portfolio">
      <sharedItems containsString="0" containsBlank="1" containsMixedTypes="0" containsNumber="1" count="25">
        <m/>
        <n v="0.022"/>
        <n v="0.096"/>
        <n v="-0.13"/>
        <n v="0.061"/>
        <n v="0.203"/>
        <n v="0.303"/>
        <n v="0.052"/>
        <n v="0.04"/>
        <n v="0.073"/>
        <n v="0.015"/>
        <n v="0.1"/>
        <n v="0.003"/>
        <n v="0"/>
        <n v="0.01"/>
        <n v="0.005"/>
        <n v="0.05"/>
        <n v="0.02"/>
        <n v="0.021"/>
        <n v="0.045"/>
        <n v="0.014"/>
        <n v="0.019"/>
        <n v="0.006"/>
        <n v="0.12"/>
        <n v="0.035"/>
      </sharedItems>
    </cacheField>
    <cacheField name="Returned for Corporate Use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Position="0" applyNumberFormats="0" applyBorderFormats="0" applyFontFormats="0" applyPatternFormats="0" applyAlignmentFormats="0" applyWidthHeightFormats="0" dataCaption="Data" showMissing="1" preserveFormatting="1" colGrandTotals="0" itemPrintTitles="1" compactData="0" updatedVersion="2" indent="0" showMemberPropertyTips="1">
  <location ref="A3:E16" firstHeaderRow="1" firstDataRow="3" firstDataCol="1"/>
  <pivotFields count="7">
    <pivotField axis="axisRow" compact="0" outline="0" subtotalTop="0" showAll="0">
      <items count="12">
        <item x="0"/>
        <item x="1"/>
        <item m="1" x="10"/>
        <item x="3"/>
        <item x="4"/>
        <item x="5"/>
        <item x="6"/>
        <item x="7"/>
        <item x="8"/>
        <item x="9"/>
        <item x="2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0"/>
        <item m="1" x="3"/>
        <item m="1" x="4"/>
        <item x="1"/>
        <item m="1" x="2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-2"/>
    <field x="3"/>
  </colFields>
  <colItems count="4">
    <i>
      <x/>
      <x/>
    </i>
    <i r="1">
      <x v="3"/>
    </i>
    <i i="1">
      <x v="1"/>
      <x/>
    </i>
    <i i="1" r="1">
      <x v="3"/>
    </i>
  </colItems>
  <dataFields count="2">
    <dataField name="Sum of Retained within Portfolio" fld="5" baseField="0" baseItem="0"/>
    <dataField name="Sum of Returned for Corporate Use" fld="6" baseField="0" baseItem="0"/>
  </dataFields>
  <formats count="5">
    <format dxfId="0">
      <pivotArea outline="0" fieldPosition="0"/>
    </format>
    <format dxfId="1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view="pageBreakPreview" zoomScale="70" zoomScaleSheetLayoutView="70" workbookViewId="0" topLeftCell="A1">
      <pane xSplit="3" ySplit="3" topLeftCell="D7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9" sqref="B79"/>
    </sheetView>
  </sheetViews>
  <sheetFormatPr defaultColWidth="9.33203125" defaultRowHeight="12.75"/>
  <cols>
    <col min="1" max="1" width="25.16015625" style="120" customWidth="1"/>
    <col min="2" max="2" width="53.33203125" style="120" customWidth="1"/>
    <col min="3" max="3" width="14.66015625" style="120" customWidth="1"/>
    <col min="4" max="4" width="16.83203125" style="120" customWidth="1"/>
    <col min="5" max="5" width="13" style="101" hidden="1" customWidth="1"/>
    <col min="6" max="6" width="13" style="95" hidden="1" customWidth="1"/>
    <col min="7" max="10" width="14.66015625" style="95" hidden="1" customWidth="1"/>
    <col min="11" max="11" width="14.66015625" style="95" customWidth="1"/>
    <col min="12" max="12" width="17" style="95" customWidth="1"/>
    <col min="13" max="13" width="10.5" style="7" hidden="1" customWidth="1"/>
    <col min="14" max="14" width="2.16015625" style="7" hidden="1" customWidth="1"/>
    <col min="15" max="15" width="11.66015625" style="7" hidden="1" customWidth="1"/>
    <col min="16" max="16" width="2.16015625" style="7" hidden="1" customWidth="1"/>
    <col min="17" max="17" width="10.5" style="7" hidden="1" customWidth="1"/>
    <col min="18" max="18" width="2.16015625" style="7" hidden="1" customWidth="1"/>
    <col min="19" max="19" width="11.66015625" style="7" hidden="1" customWidth="1"/>
    <col min="20" max="16384" width="9.33203125" style="7" customWidth="1"/>
  </cols>
  <sheetData>
    <row r="1" spans="1:12" ht="12.75">
      <c r="A1" s="156" t="s">
        <v>208</v>
      </c>
      <c r="B1" s="157"/>
      <c r="C1" s="157"/>
      <c r="D1" s="157"/>
      <c r="E1" s="158"/>
      <c r="F1" s="159"/>
      <c r="G1" s="159"/>
      <c r="H1" s="159"/>
      <c r="I1" s="159"/>
      <c r="J1" s="159"/>
      <c r="K1" s="159"/>
      <c r="L1" s="160"/>
    </row>
    <row r="2" spans="1:12" ht="12.75">
      <c r="A2" s="161"/>
      <c r="B2" s="4"/>
      <c r="C2" s="162"/>
      <c r="D2" s="163"/>
      <c r="E2" s="164"/>
      <c r="F2" s="165"/>
      <c r="G2" s="165"/>
      <c r="H2" s="165"/>
      <c r="I2" s="165"/>
      <c r="J2" s="165"/>
      <c r="K2" s="165"/>
      <c r="L2" s="166"/>
    </row>
    <row r="3" spans="1:19" ht="63.75">
      <c r="A3" s="167" t="s">
        <v>34</v>
      </c>
      <c r="B3" s="123" t="s">
        <v>28</v>
      </c>
      <c r="C3" s="123" t="s">
        <v>36</v>
      </c>
      <c r="D3" s="123" t="s">
        <v>99</v>
      </c>
      <c r="E3" s="119" t="s">
        <v>8</v>
      </c>
      <c r="F3" s="124" t="s">
        <v>0</v>
      </c>
      <c r="G3" s="119" t="s">
        <v>55</v>
      </c>
      <c r="H3" s="119" t="s">
        <v>56</v>
      </c>
      <c r="I3" s="119" t="s">
        <v>55</v>
      </c>
      <c r="J3" s="119" t="s">
        <v>56</v>
      </c>
      <c r="K3" s="119" t="s">
        <v>200</v>
      </c>
      <c r="L3" s="168" t="s">
        <v>211</v>
      </c>
      <c r="M3" s="125" t="s">
        <v>55</v>
      </c>
      <c r="O3" s="45" t="s">
        <v>56</v>
      </c>
      <c r="Q3" s="45" t="s">
        <v>55</v>
      </c>
      <c r="S3" s="45" t="s">
        <v>56</v>
      </c>
    </row>
    <row r="4" spans="1:19" ht="12.75">
      <c r="A4" s="169" t="s">
        <v>209</v>
      </c>
      <c r="B4" s="136"/>
      <c r="C4" s="136"/>
      <c r="D4" s="153"/>
      <c r="E4" s="102"/>
      <c r="F4" s="103"/>
      <c r="G4" s="102"/>
      <c r="H4" s="102"/>
      <c r="I4" s="102"/>
      <c r="J4" s="102"/>
      <c r="K4" s="102"/>
      <c r="L4" s="170"/>
      <c r="M4" s="126"/>
      <c r="O4" s="47"/>
      <c r="Q4" s="47"/>
      <c r="S4" s="47"/>
    </row>
    <row r="5" spans="1:19" ht="12.75">
      <c r="A5" s="171" t="s">
        <v>184</v>
      </c>
      <c r="B5" s="138" t="s">
        <v>214</v>
      </c>
      <c r="C5" s="138" t="s">
        <v>1</v>
      </c>
      <c r="D5" s="138" t="s">
        <v>101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f>0.05-0.03</f>
        <v>0.020000000000000004</v>
      </c>
      <c r="K5" s="104">
        <f aca="true" t="shared" si="0" ref="K5:L8">G5+I5</f>
        <v>0</v>
      </c>
      <c r="L5" s="172">
        <f t="shared" si="0"/>
        <v>0.020000000000000004</v>
      </c>
      <c r="M5" s="127">
        <v>0</v>
      </c>
      <c r="N5" s="66"/>
      <c r="O5" s="51">
        <v>0.05</v>
      </c>
      <c r="Q5" s="51">
        <v>0</v>
      </c>
      <c r="S5" s="51">
        <v>0.05</v>
      </c>
    </row>
    <row r="6" spans="1:20" ht="25.5">
      <c r="A6" s="171" t="s">
        <v>184</v>
      </c>
      <c r="B6" s="138" t="s">
        <v>119</v>
      </c>
      <c r="C6" s="138" t="s">
        <v>1</v>
      </c>
      <c r="D6" s="138"/>
      <c r="E6" s="104">
        <v>0</v>
      </c>
      <c r="F6" s="104">
        <v>0.1</v>
      </c>
      <c r="G6" s="104">
        <v>0</v>
      </c>
      <c r="H6" s="104">
        <v>0.1</v>
      </c>
      <c r="I6" s="104">
        <v>0</v>
      </c>
      <c r="J6" s="104">
        <v>0.2</v>
      </c>
      <c r="K6" s="104">
        <f t="shared" si="0"/>
        <v>0</v>
      </c>
      <c r="L6" s="172">
        <f t="shared" si="0"/>
        <v>0.30000000000000004</v>
      </c>
      <c r="M6" s="127">
        <v>0</v>
      </c>
      <c r="O6" s="51">
        <v>0.3</v>
      </c>
      <c r="Q6" s="51">
        <v>0</v>
      </c>
      <c r="S6" s="51">
        <v>0.3</v>
      </c>
      <c r="T6" s="42" t="s">
        <v>171</v>
      </c>
    </row>
    <row r="7" spans="1:20" ht="25.5">
      <c r="A7" s="171" t="s">
        <v>184</v>
      </c>
      <c r="B7" s="138" t="s">
        <v>216</v>
      </c>
      <c r="C7" s="138" t="s">
        <v>1</v>
      </c>
      <c r="D7" s="138" t="s">
        <v>101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f>0.1+0.1+0.05</f>
        <v>0.25</v>
      </c>
      <c r="K7" s="104">
        <f t="shared" si="0"/>
        <v>0</v>
      </c>
      <c r="L7" s="172">
        <f t="shared" si="0"/>
        <v>0.25</v>
      </c>
      <c r="M7" s="127">
        <v>0</v>
      </c>
      <c r="N7" s="66"/>
      <c r="O7" s="51">
        <v>0.2</v>
      </c>
      <c r="Q7" s="51">
        <v>0</v>
      </c>
      <c r="S7" s="51">
        <v>0.2</v>
      </c>
      <c r="T7" s="42" t="s">
        <v>171</v>
      </c>
    </row>
    <row r="8" spans="1:19" ht="25.5">
      <c r="A8" s="171" t="s">
        <v>184</v>
      </c>
      <c r="B8" s="138" t="s">
        <v>215</v>
      </c>
      <c r="C8" s="138" t="s">
        <v>1</v>
      </c>
      <c r="D8" s="138" t="s">
        <v>101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0.1</v>
      </c>
      <c r="K8" s="104">
        <f t="shared" si="0"/>
        <v>0</v>
      </c>
      <c r="L8" s="172">
        <f t="shared" si="0"/>
        <v>0.1</v>
      </c>
      <c r="M8" s="127">
        <v>0</v>
      </c>
      <c r="N8" s="66"/>
      <c r="O8" s="51">
        <v>0.1</v>
      </c>
      <c r="Q8" s="51">
        <v>0</v>
      </c>
      <c r="S8" s="51">
        <v>0.1</v>
      </c>
    </row>
    <row r="9" spans="1:19" ht="25.5">
      <c r="A9" s="171" t="s">
        <v>184</v>
      </c>
      <c r="B9" s="138" t="s">
        <v>217</v>
      </c>
      <c r="C9" s="138" t="s">
        <v>1</v>
      </c>
      <c r="D9" s="138" t="s">
        <v>101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f>0.05-0.03</f>
        <v>0.020000000000000004</v>
      </c>
      <c r="K9" s="104">
        <f aca="true" t="shared" si="1" ref="K9:L11">G9+I9</f>
        <v>0</v>
      </c>
      <c r="L9" s="172">
        <f t="shared" si="1"/>
        <v>0.020000000000000004</v>
      </c>
      <c r="M9" s="127">
        <v>0</v>
      </c>
      <c r="O9" s="51">
        <v>0.02</v>
      </c>
      <c r="Q9" s="51">
        <v>0</v>
      </c>
      <c r="S9" s="51">
        <v>0.02</v>
      </c>
    </row>
    <row r="10" spans="1:19" ht="12.75">
      <c r="A10" s="171" t="s">
        <v>184</v>
      </c>
      <c r="B10" s="138" t="s">
        <v>84</v>
      </c>
      <c r="C10" s="140" t="s">
        <v>1</v>
      </c>
      <c r="D10" s="140" t="s">
        <v>101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f>0.025-0.015</f>
        <v>0.010000000000000002</v>
      </c>
      <c r="K10" s="104">
        <f t="shared" si="1"/>
        <v>0</v>
      </c>
      <c r="L10" s="172">
        <f t="shared" si="1"/>
        <v>0.010000000000000002</v>
      </c>
      <c r="M10" s="127">
        <v>0</v>
      </c>
      <c r="O10" s="51">
        <v>0.01</v>
      </c>
      <c r="Q10" s="51">
        <v>0</v>
      </c>
      <c r="S10" s="51">
        <v>0.01</v>
      </c>
    </row>
    <row r="11" spans="1:19" ht="12.75">
      <c r="A11" s="173" t="s">
        <v>184</v>
      </c>
      <c r="B11" s="141" t="s">
        <v>85</v>
      </c>
      <c r="C11" s="106" t="s">
        <v>1</v>
      </c>
      <c r="D11" s="106" t="s">
        <v>101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f>0.025-0.015</f>
        <v>0.010000000000000002</v>
      </c>
      <c r="K11" s="105">
        <f t="shared" si="1"/>
        <v>0</v>
      </c>
      <c r="L11" s="188">
        <f t="shared" si="1"/>
        <v>0.010000000000000002</v>
      </c>
      <c r="M11" s="127">
        <v>0</v>
      </c>
      <c r="O11" s="51">
        <v>0.01</v>
      </c>
      <c r="Q11" s="51">
        <v>0</v>
      </c>
      <c r="S11" s="51">
        <v>0.01</v>
      </c>
    </row>
    <row r="12" spans="1:12" ht="13.5" thickBot="1">
      <c r="A12" s="174"/>
      <c r="B12" s="139"/>
      <c r="C12" s="138"/>
      <c r="D12" s="138"/>
      <c r="E12" s="107">
        <f>SUM(E5:E11)</f>
        <v>0</v>
      </c>
      <c r="F12" s="107">
        <f aca="true" t="shared" si="2" ref="F12:L12">SUM(F5:F11)</f>
        <v>0.1</v>
      </c>
      <c r="G12" s="107">
        <f t="shared" si="2"/>
        <v>0</v>
      </c>
      <c r="H12" s="107">
        <f t="shared" si="2"/>
        <v>0.1</v>
      </c>
      <c r="I12" s="107">
        <f t="shared" si="2"/>
        <v>0</v>
      </c>
      <c r="J12" s="107">
        <f t="shared" si="2"/>
        <v>0.6100000000000001</v>
      </c>
      <c r="K12" s="107">
        <f t="shared" si="2"/>
        <v>0</v>
      </c>
      <c r="L12" s="175">
        <f t="shared" si="2"/>
        <v>0.7100000000000001</v>
      </c>
    </row>
    <row r="13" spans="1:12" ht="13.5" thickTop="1">
      <c r="A13" s="174"/>
      <c r="B13" s="139"/>
      <c r="C13" s="138"/>
      <c r="D13" s="138"/>
      <c r="E13" s="110"/>
      <c r="F13" s="110"/>
      <c r="G13" s="110"/>
      <c r="H13" s="110"/>
      <c r="I13" s="110"/>
      <c r="J13" s="110"/>
      <c r="K13" s="110"/>
      <c r="L13" s="176"/>
    </row>
    <row r="14" spans="1:19" ht="12.75">
      <c r="A14" s="169" t="s">
        <v>58</v>
      </c>
      <c r="B14" s="136"/>
      <c r="C14" s="136"/>
      <c r="D14" s="153"/>
      <c r="E14" s="102"/>
      <c r="F14" s="103"/>
      <c r="G14" s="102"/>
      <c r="H14" s="102"/>
      <c r="I14" s="102"/>
      <c r="J14" s="102"/>
      <c r="K14" s="102"/>
      <c r="L14" s="170"/>
      <c r="M14" s="126"/>
      <c r="O14" s="47"/>
      <c r="Q14" s="47"/>
      <c r="S14" s="47"/>
    </row>
    <row r="15" spans="1:19" ht="25.5">
      <c r="A15" s="174" t="s">
        <v>204</v>
      </c>
      <c r="B15" s="138" t="s">
        <v>238</v>
      </c>
      <c r="C15" s="138" t="s">
        <v>1</v>
      </c>
      <c r="D15" s="138" t="s">
        <v>106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0.2</v>
      </c>
      <c r="K15" s="104">
        <f>G15+I15</f>
        <v>0</v>
      </c>
      <c r="L15" s="177">
        <f>H15+J15</f>
        <v>0.2</v>
      </c>
      <c r="M15" s="127">
        <v>0</v>
      </c>
      <c r="O15" s="51">
        <v>0.2</v>
      </c>
      <c r="Q15" s="51">
        <v>0</v>
      </c>
      <c r="S15" s="51">
        <v>0.2</v>
      </c>
    </row>
    <row r="16" spans="1:19" ht="12.75">
      <c r="A16" s="178" t="s">
        <v>169</v>
      </c>
      <c r="B16" s="141" t="s">
        <v>170</v>
      </c>
      <c r="C16" s="106" t="s">
        <v>1</v>
      </c>
      <c r="D16" s="152"/>
      <c r="E16" s="105">
        <v>0</v>
      </c>
      <c r="F16" s="106">
        <v>0</v>
      </c>
      <c r="G16" s="105">
        <v>0</v>
      </c>
      <c r="H16" s="105">
        <v>0</v>
      </c>
      <c r="I16" s="105">
        <v>0.022</v>
      </c>
      <c r="J16" s="105">
        <v>0</v>
      </c>
      <c r="K16" s="105">
        <f>G16+I16</f>
        <v>0.022</v>
      </c>
      <c r="L16" s="179">
        <f>H16+J16</f>
        <v>0</v>
      </c>
      <c r="M16" s="127"/>
      <c r="O16" s="51"/>
      <c r="Q16" s="51"/>
      <c r="S16" s="51"/>
    </row>
    <row r="17" spans="1:19" ht="13.5" thickBot="1">
      <c r="A17" s="180"/>
      <c r="B17" s="142"/>
      <c r="C17" s="142"/>
      <c r="D17" s="154"/>
      <c r="E17" s="107">
        <f aca="true" t="shared" si="3" ref="E17:L17">SUM(E15:E16)</f>
        <v>0</v>
      </c>
      <c r="F17" s="107">
        <f t="shared" si="3"/>
        <v>0</v>
      </c>
      <c r="G17" s="107">
        <f t="shared" si="3"/>
        <v>0</v>
      </c>
      <c r="H17" s="107">
        <f t="shared" si="3"/>
        <v>0</v>
      </c>
      <c r="I17" s="107">
        <f t="shared" si="3"/>
        <v>0.022</v>
      </c>
      <c r="J17" s="107">
        <f t="shared" si="3"/>
        <v>0.2</v>
      </c>
      <c r="K17" s="107">
        <f t="shared" si="3"/>
        <v>0.022</v>
      </c>
      <c r="L17" s="175">
        <f t="shared" si="3"/>
        <v>0.2</v>
      </c>
      <c r="M17" s="128">
        <f>SUM(M15:M15)</f>
        <v>0</v>
      </c>
      <c r="N17" s="55"/>
      <c r="O17" s="54">
        <f>SUM(O15:O15)</f>
        <v>0.2</v>
      </c>
      <c r="P17" s="55"/>
      <c r="Q17" s="54">
        <f>SUM(Q15:Q15)</f>
        <v>0</v>
      </c>
      <c r="R17" s="55"/>
      <c r="S17" s="54">
        <f>SUM(S15:S15)</f>
        <v>0.2</v>
      </c>
    </row>
    <row r="18" spans="1:12" ht="13.5" thickTop="1">
      <c r="A18" s="180"/>
      <c r="B18" s="142"/>
      <c r="C18" s="142"/>
      <c r="D18" s="154"/>
      <c r="E18" s="110"/>
      <c r="F18" s="110"/>
      <c r="G18" s="110"/>
      <c r="H18" s="110"/>
      <c r="I18" s="110"/>
      <c r="J18" s="110"/>
      <c r="K18" s="110"/>
      <c r="L18" s="176"/>
    </row>
    <row r="19" spans="1:19" ht="12.75">
      <c r="A19" s="169" t="s">
        <v>53</v>
      </c>
      <c r="B19" s="143"/>
      <c r="C19" s="143"/>
      <c r="D19" s="143"/>
      <c r="E19" s="102"/>
      <c r="F19" s="108"/>
      <c r="G19" s="102"/>
      <c r="H19" s="102"/>
      <c r="I19" s="102"/>
      <c r="J19" s="102"/>
      <c r="K19" s="102"/>
      <c r="L19" s="170"/>
      <c r="M19" s="126"/>
      <c r="O19" s="47"/>
      <c r="Q19" s="47"/>
      <c r="S19" s="47"/>
    </row>
    <row r="20" spans="1:19" ht="12.75">
      <c r="A20" s="174" t="s">
        <v>201</v>
      </c>
      <c r="B20" s="138" t="s">
        <v>218</v>
      </c>
      <c r="C20" s="138" t="s">
        <v>1</v>
      </c>
      <c r="D20" s="138"/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0.018</v>
      </c>
      <c r="K20" s="104">
        <f aca="true" t="shared" si="4" ref="K20:K28">G20+I20</f>
        <v>0</v>
      </c>
      <c r="L20" s="172">
        <f aca="true" t="shared" si="5" ref="L20:L28">H20+J20</f>
        <v>0.018</v>
      </c>
      <c r="M20" s="127"/>
      <c r="O20" s="51"/>
      <c r="Q20" s="51"/>
      <c r="S20" s="51"/>
    </row>
    <row r="21" spans="1:19" ht="25.5">
      <c r="A21" s="174" t="s">
        <v>148</v>
      </c>
      <c r="B21" s="138" t="s">
        <v>82</v>
      </c>
      <c r="C21" s="140" t="s">
        <v>1</v>
      </c>
      <c r="D21" s="140"/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0.025</v>
      </c>
      <c r="K21" s="104">
        <f t="shared" si="4"/>
        <v>0</v>
      </c>
      <c r="L21" s="172">
        <f t="shared" si="5"/>
        <v>0.025</v>
      </c>
      <c r="M21" s="127">
        <v>0</v>
      </c>
      <c r="O21" s="51">
        <v>0.025</v>
      </c>
      <c r="Q21" s="51">
        <v>0</v>
      </c>
      <c r="S21" s="51">
        <v>0.025</v>
      </c>
    </row>
    <row r="22" spans="1:19" ht="12.75">
      <c r="A22" s="174" t="s">
        <v>202</v>
      </c>
      <c r="B22" s="138" t="s">
        <v>83</v>
      </c>
      <c r="C22" s="140" t="s">
        <v>1</v>
      </c>
      <c r="D22" s="140"/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f>0.025-0.016</f>
        <v>0.009000000000000001</v>
      </c>
      <c r="K22" s="104">
        <f t="shared" si="4"/>
        <v>0</v>
      </c>
      <c r="L22" s="172">
        <f t="shared" si="5"/>
        <v>0.009000000000000001</v>
      </c>
      <c r="M22" s="127">
        <v>0</v>
      </c>
      <c r="O22" s="51">
        <v>0.025</v>
      </c>
      <c r="Q22" s="51">
        <v>0</v>
      </c>
      <c r="S22" s="51">
        <v>0.025</v>
      </c>
    </row>
    <row r="23" spans="1:19" ht="25.5">
      <c r="A23" s="171" t="s">
        <v>203</v>
      </c>
      <c r="B23" s="138" t="s">
        <v>155</v>
      </c>
      <c r="C23" s="138" t="s">
        <v>1</v>
      </c>
      <c r="D23" s="138" t="s">
        <v>101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f>0.025-0.005-0.01</f>
        <v>0.01</v>
      </c>
      <c r="K23" s="104">
        <f t="shared" si="4"/>
        <v>0</v>
      </c>
      <c r="L23" s="172">
        <f t="shared" si="5"/>
        <v>0.01</v>
      </c>
      <c r="M23" s="127">
        <v>0</v>
      </c>
      <c r="O23" s="51">
        <v>0.02</v>
      </c>
      <c r="Q23" s="51">
        <v>0</v>
      </c>
      <c r="S23" s="51">
        <v>0.02</v>
      </c>
    </row>
    <row r="24" spans="1:19" ht="12.75">
      <c r="A24" s="174" t="s">
        <v>13</v>
      </c>
      <c r="B24" s="138" t="s">
        <v>219</v>
      </c>
      <c r="C24" s="138" t="s">
        <v>1</v>
      </c>
      <c r="D24" s="138" t="s">
        <v>101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f>0.025-0.025+0.005</f>
        <v>0.005</v>
      </c>
      <c r="K24" s="104">
        <f t="shared" si="4"/>
        <v>0</v>
      </c>
      <c r="L24" s="172">
        <f t="shared" si="5"/>
        <v>0.005</v>
      </c>
      <c r="M24" s="129">
        <v>0</v>
      </c>
      <c r="O24" s="52">
        <v>0.025</v>
      </c>
      <c r="Q24" s="52">
        <v>0</v>
      </c>
      <c r="S24" s="52">
        <v>0.025</v>
      </c>
    </row>
    <row r="25" spans="1:19" ht="12.75">
      <c r="A25" s="174" t="s">
        <v>148</v>
      </c>
      <c r="B25" s="138" t="s">
        <v>147</v>
      </c>
      <c r="C25" s="138" t="s">
        <v>1</v>
      </c>
      <c r="D25" s="138"/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0.01</v>
      </c>
      <c r="K25" s="104">
        <f t="shared" si="4"/>
        <v>0</v>
      </c>
      <c r="L25" s="172">
        <f t="shared" si="5"/>
        <v>0.01</v>
      </c>
      <c r="M25" s="127"/>
      <c r="O25" s="51"/>
      <c r="Q25" s="51"/>
      <c r="S25" s="51"/>
    </row>
    <row r="26" spans="1:19" ht="12.75">
      <c r="A26" s="174" t="s">
        <v>148</v>
      </c>
      <c r="B26" s="138" t="s">
        <v>149</v>
      </c>
      <c r="C26" s="138" t="s">
        <v>1</v>
      </c>
      <c r="D26" s="138"/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0.1</v>
      </c>
      <c r="K26" s="104">
        <f t="shared" si="4"/>
        <v>0</v>
      </c>
      <c r="L26" s="172">
        <f t="shared" si="5"/>
        <v>0.1</v>
      </c>
      <c r="M26" s="127"/>
      <c r="O26" s="51"/>
      <c r="Q26" s="51"/>
      <c r="S26" s="51"/>
    </row>
    <row r="27" spans="1:19" ht="12.75">
      <c r="A27" s="174" t="s">
        <v>150</v>
      </c>
      <c r="B27" s="138" t="s">
        <v>151</v>
      </c>
      <c r="C27" s="138" t="s">
        <v>1</v>
      </c>
      <c r="D27" s="138"/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0.029</v>
      </c>
      <c r="K27" s="104">
        <f t="shared" si="4"/>
        <v>0</v>
      </c>
      <c r="L27" s="172">
        <f t="shared" si="5"/>
        <v>0.029</v>
      </c>
      <c r="M27" s="127"/>
      <c r="O27" s="51"/>
      <c r="Q27" s="51"/>
      <c r="S27" s="51"/>
    </row>
    <row r="28" spans="1:19" ht="12.75">
      <c r="A28" s="174" t="s">
        <v>152</v>
      </c>
      <c r="B28" s="138" t="s">
        <v>153</v>
      </c>
      <c r="C28" s="138" t="s">
        <v>1</v>
      </c>
      <c r="D28" s="138"/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0.035</v>
      </c>
      <c r="K28" s="104">
        <f t="shared" si="4"/>
        <v>0</v>
      </c>
      <c r="L28" s="172">
        <f t="shared" si="5"/>
        <v>0.035</v>
      </c>
      <c r="M28" s="127"/>
      <c r="O28" s="51"/>
      <c r="Q28" s="51"/>
      <c r="S28" s="51"/>
    </row>
    <row r="29" spans="1:19" ht="13.5" thickBot="1">
      <c r="A29" s="180"/>
      <c r="B29" s="138"/>
      <c r="C29" s="140"/>
      <c r="D29" s="140"/>
      <c r="E29" s="107">
        <f>SUM(E20:E28)</f>
        <v>0</v>
      </c>
      <c r="F29" s="107">
        <f aca="true" t="shared" si="6" ref="F29:L29">SUM(F20:F28)</f>
        <v>0</v>
      </c>
      <c r="G29" s="107">
        <f t="shared" si="6"/>
        <v>0</v>
      </c>
      <c r="H29" s="107">
        <f t="shared" si="6"/>
        <v>0</v>
      </c>
      <c r="I29" s="107">
        <f t="shared" si="6"/>
        <v>0</v>
      </c>
      <c r="J29" s="107">
        <f t="shared" si="6"/>
        <v>0.241</v>
      </c>
      <c r="K29" s="107">
        <f t="shared" si="6"/>
        <v>0</v>
      </c>
      <c r="L29" s="175">
        <f t="shared" si="6"/>
        <v>0.241</v>
      </c>
      <c r="M29" s="130" t="e">
        <f>SUM(#REF!)</f>
        <v>#REF!</v>
      </c>
      <c r="O29" s="63" t="e">
        <f>SUM(#REF!)</f>
        <v>#REF!</v>
      </c>
      <c r="Q29" s="63" t="e">
        <f>SUM(#REF!)</f>
        <v>#REF!</v>
      </c>
      <c r="S29" s="63" t="e">
        <f>SUM(#REF!)</f>
        <v>#REF!</v>
      </c>
    </row>
    <row r="30" spans="1:12" ht="13.5" thickTop="1">
      <c r="A30" s="174"/>
      <c r="B30" s="138"/>
      <c r="C30" s="140"/>
      <c r="D30" s="140"/>
      <c r="E30" s="144"/>
      <c r="F30" s="104"/>
      <c r="G30" s="104"/>
      <c r="H30" s="104"/>
      <c r="I30" s="144"/>
      <c r="J30" s="144"/>
      <c r="K30" s="144"/>
      <c r="L30" s="181"/>
    </row>
    <row r="31" spans="1:19" ht="12.75">
      <c r="A31" s="182" t="s">
        <v>48</v>
      </c>
      <c r="B31" s="143"/>
      <c r="C31" s="145"/>
      <c r="D31" s="145"/>
      <c r="E31" s="102"/>
      <c r="F31" s="108"/>
      <c r="G31" s="108"/>
      <c r="H31" s="108"/>
      <c r="I31" s="108"/>
      <c r="J31" s="108"/>
      <c r="K31" s="108"/>
      <c r="L31" s="183"/>
      <c r="M31" s="126"/>
      <c r="O31" s="47"/>
      <c r="Q31" s="47"/>
      <c r="S31" s="47"/>
    </row>
    <row r="32" spans="1:19" ht="12.75">
      <c r="A32" s="171" t="s">
        <v>13</v>
      </c>
      <c r="B32" s="138" t="s">
        <v>220</v>
      </c>
      <c r="C32" s="138" t="s">
        <v>1</v>
      </c>
      <c r="D32" s="138" t="s">
        <v>101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f>0.1-0.07-0.018</f>
        <v>0.012</v>
      </c>
      <c r="K32" s="104">
        <f aca="true" t="shared" si="7" ref="K32:K41">G32+I32</f>
        <v>0</v>
      </c>
      <c r="L32" s="172">
        <f aca="true" t="shared" si="8" ref="L32:L41">H32+J32</f>
        <v>0.012</v>
      </c>
      <c r="M32" s="127">
        <v>0</v>
      </c>
      <c r="N32" s="66"/>
      <c r="O32" s="51">
        <v>0.03</v>
      </c>
      <c r="Q32" s="51">
        <v>0</v>
      </c>
      <c r="S32" s="51">
        <v>0.03</v>
      </c>
    </row>
    <row r="33" spans="1:19" ht="12.75">
      <c r="A33" s="174" t="s">
        <v>154</v>
      </c>
      <c r="B33" s="138" t="s">
        <v>155</v>
      </c>
      <c r="C33" s="138" t="s">
        <v>1</v>
      </c>
      <c r="D33" s="138"/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0.01</v>
      </c>
      <c r="K33" s="104">
        <f t="shared" si="7"/>
        <v>0</v>
      </c>
      <c r="L33" s="172">
        <f t="shared" si="8"/>
        <v>0.01</v>
      </c>
      <c r="M33" s="127"/>
      <c r="N33" s="66"/>
      <c r="O33" s="51"/>
      <c r="Q33" s="51"/>
      <c r="S33" s="51"/>
    </row>
    <row r="34" spans="1:19" ht="12.75">
      <c r="A34" s="174" t="s">
        <v>157</v>
      </c>
      <c r="B34" s="138" t="s">
        <v>59</v>
      </c>
      <c r="C34" s="138" t="s">
        <v>1</v>
      </c>
      <c r="D34" s="138" t="s">
        <v>101</v>
      </c>
      <c r="E34" s="104">
        <v>0</v>
      </c>
      <c r="F34" s="104">
        <v>0.1</v>
      </c>
      <c r="G34" s="104">
        <v>0</v>
      </c>
      <c r="H34" s="104">
        <v>0.1</v>
      </c>
      <c r="I34" s="104">
        <v>0</v>
      </c>
      <c r="J34" s="104">
        <v>0</v>
      </c>
      <c r="K34" s="104">
        <f t="shared" si="7"/>
        <v>0</v>
      </c>
      <c r="L34" s="172">
        <f t="shared" si="8"/>
        <v>0.1</v>
      </c>
      <c r="M34" s="127">
        <v>0</v>
      </c>
      <c r="N34" s="66"/>
      <c r="O34" s="51">
        <v>0.1</v>
      </c>
      <c r="Q34" s="51">
        <v>0</v>
      </c>
      <c r="S34" s="51">
        <v>0.1</v>
      </c>
    </row>
    <row r="35" spans="1:19" ht="12.75">
      <c r="A35" s="174" t="s">
        <v>89</v>
      </c>
      <c r="B35" s="138" t="s">
        <v>221</v>
      </c>
      <c r="C35" s="138" t="s">
        <v>1</v>
      </c>
      <c r="D35" s="138" t="s">
        <v>101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0.029</v>
      </c>
      <c r="K35" s="104">
        <f t="shared" si="7"/>
        <v>0</v>
      </c>
      <c r="L35" s="172">
        <f t="shared" si="8"/>
        <v>0.029</v>
      </c>
      <c r="M35" s="127">
        <v>0</v>
      </c>
      <c r="N35" s="66"/>
      <c r="O35" s="51">
        <v>0.029</v>
      </c>
      <c r="Q35" s="51">
        <v>0</v>
      </c>
      <c r="S35" s="51">
        <v>0.029</v>
      </c>
    </row>
    <row r="36" spans="1:19" ht="25.5">
      <c r="A36" s="174" t="s">
        <v>62</v>
      </c>
      <c r="B36" s="138" t="s">
        <v>156</v>
      </c>
      <c r="C36" s="138" t="s">
        <v>1</v>
      </c>
      <c r="D36" s="138"/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0.03</v>
      </c>
      <c r="K36" s="104">
        <f t="shared" si="7"/>
        <v>0</v>
      </c>
      <c r="L36" s="172">
        <f t="shared" si="8"/>
        <v>0.03</v>
      </c>
      <c r="M36" s="127"/>
      <c r="N36" s="66"/>
      <c r="O36" s="51"/>
      <c r="Q36" s="51"/>
      <c r="S36" s="51"/>
    </row>
    <row r="37" spans="1:19" ht="12.75">
      <c r="A37" s="174" t="s">
        <v>157</v>
      </c>
      <c r="B37" s="138" t="s">
        <v>158</v>
      </c>
      <c r="C37" s="138" t="s">
        <v>1</v>
      </c>
      <c r="D37" s="138"/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0.046</v>
      </c>
      <c r="K37" s="104">
        <f t="shared" si="7"/>
        <v>0</v>
      </c>
      <c r="L37" s="172">
        <f t="shared" si="8"/>
        <v>0.046</v>
      </c>
      <c r="M37" s="127"/>
      <c r="N37" s="66"/>
      <c r="O37" s="51"/>
      <c r="Q37" s="51"/>
      <c r="S37" s="51"/>
    </row>
    <row r="38" spans="1:19" ht="12.75">
      <c r="A38" s="174" t="s">
        <v>161</v>
      </c>
      <c r="B38" s="138" t="s">
        <v>159</v>
      </c>
      <c r="C38" s="138" t="s">
        <v>1</v>
      </c>
      <c r="D38" s="138"/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0.085</v>
      </c>
      <c r="K38" s="104">
        <f t="shared" si="7"/>
        <v>0</v>
      </c>
      <c r="L38" s="172">
        <f t="shared" si="8"/>
        <v>0.085</v>
      </c>
      <c r="M38" s="127"/>
      <c r="N38" s="66"/>
      <c r="O38" s="51"/>
      <c r="Q38" s="51"/>
      <c r="S38" s="51"/>
    </row>
    <row r="39" spans="1:19" ht="12.75">
      <c r="A39" s="174" t="s">
        <v>162</v>
      </c>
      <c r="B39" s="138" t="s">
        <v>160</v>
      </c>
      <c r="C39" s="138" t="s">
        <v>1</v>
      </c>
      <c r="D39" s="138"/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0.009</v>
      </c>
      <c r="K39" s="104">
        <f t="shared" si="7"/>
        <v>0</v>
      </c>
      <c r="L39" s="172">
        <f t="shared" si="8"/>
        <v>0.009</v>
      </c>
      <c r="M39" s="127"/>
      <c r="N39" s="66"/>
      <c r="O39" s="51"/>
      <c r="Q39" s="51"/>
      <c r="S39" s="51"/>
    </row>
    <row r="40" spans="1:19" ht="12.75">
      <c r="A40" s="174" t="s">
        <v>164</v>
      </c>
      <c r="B40" s="138" t="s">
        <v>163</v>
      </c>
      <c r="C40" s="138" t="s">
        <v>1</v>
      </c>
      <c r="D40" s="138"/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0.02</v>
      </c>
      <c r="K40" s="104">
        <f t="shared" si="7"/>
        <v>0</v>
      </c>
      <c r="L40" s="172">
        <f t="shared" si="8"/>
        <v>0.02</v>
      </c>
      <c r="M40" s="127"/>
      <c r="N40" s="66"/>
      <c r="O40" s="51"/>
      <c r="Q40" s="51"/>
      <c r="S40" s="51"/>
    </row>
    <row r="41" spans="1:19" ht="25.5">
      <c r="A41" s="174" t="s">
        <v>164</v>
      </c>
      <c r="B41" s="138" t="s">
        <v>179</v>
      </c>
      <c r="C41" s="138" t="s">
        <v>1</v>
      </c>
      <c r="D41" s="138"/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0.075</v>
      </c>
      <c r="K41" s="104">
        <f t="shared" si="7"/>
        <v>0</v>
      </c>
      <c r="L41" s="172">
        <f t="shared" si="8"/>
        <v>0.075</v>
      </c>
      <c r="M41" s="127"/>
      <c r="N41" s="66"/>
      <c r="O41" s="51"/>
      <c r="Q41" s="51"/>
      <c r="S41" s="51"/>
    </row>
    <row r="42" spans="1:19" ht="13.5" thickBot="1">
      <c r="A42" s="184"/>
      <c r="B42" s="138"/>
      <c r="C42" s="138"/>
      <c r="D42" s="138"/>
      <c r="E42" s="107">
        <f>SUM(E32:E41)</f>
        <v>0</v>
      </c>
      <c r="F42" s="107">
        <f aca="true" t="shared" si="9" ref="F42:L42">SUM(F32:F41)</f>
        <v>0.1</v>
      </c>
      <c r="G42" s="107">
        <f t="shared" si="9"/>
        <v>0</v>
      </c>
      <c r="H42" s="107">
        <f t="shared" si="9"/>
        <v>0.1</v>
      </c>
      <c r="I42" s="107">
        <f t="shared" si="9"/>
        <v>0</v>
      </c>
      <c r="J42" s="107">
        <f t="shared" si="9"/>
        <v>0.316</v>
      </c>
      <c r="K42" s="107">
        <f t="shared" si="9"/>
        <v>0</v>
      </c>
      <c r="L42" s="175">
        <f t="shared" si="9"/>
        <v>0.41600000000000004</v>
      </c>
      <c r="M42" s="128" t="e">
        <f>SUM(#REF!)</f>
        <v>#REF!</v>
      </c>
      <c r="O42" s="54" t="e">
        <f>SUM(#REF!)</f>
        <v>#REF!</v>
      </c>
      <c r="Q42" s="54" t="e">
        <f>SUM(#REF!)</f>
        <v>#REF!</v>
      </c>
      <c r="S42" s="54" t="e">
        <f>SUM(#REF!)</f>
        <v>#REF!</v>
      </c>
    </row>
    <row r="43" spans="1:12" ht="13.5" thickTop="1">
      <c r="A43" s="174"/>
      <c r="B43" s="138"/>
      <c r="C43" s="138"/>
      <c r="D43" s="138"/>
      <c r="E43" s="104"/>
      <c r="F43" s="144"/>
      <c r="G43" s="144"/>
      <c r="H43" s="144"/>
      <c r="I43" s="144"/>
      <c r="J43" s="144"/>
      <c r="K43" s="144"/>
      <c r="L43" s="181"/>
    </row>
    <row r="44" spans="1:19" ht="12.75">
      <c r="A44" s="182" t="s">
        <v>60</v>
      </c>
      <c r="B44" s="145"/>
      <c r="C44" s="143"/>
      <c r="D44" s="143"/>
      <c r="E44" s="102"/>
      <c r="F44" s="108"/>
      <c r="G44" s="108"/>
      <c r="H44" s="108"/>
      <c r="I44" s="102"/>
      <c r="J44" s="102"/>
      <c r="K44" s="102"/>
      <c r="L44" s="170"/>
      <c r="M44" s="126"/>
      <c r="O44" s="47"/>
      <c r="Q44" s="47"/>
      <c r="S44" s="47"/>
    </row>
    <row r="45" spans="1:19" ht="12.75">
      <c r="A45" s="174" t="s">
        <v>35</v>
      </c>
      <c r="B45" s="137" t="s">
        <v>2</v>
      </c>
      <c r="C45" s="137" t="s">
        <v>1</v>
      </c>
      <c r="D45" s="138" t="s">
        <v>103</v>
      </c>
      <c r="E45" s="104">
        <v>0</v>
      </c>
      <c r="F45" s="104">
        <v>0.1</v>
      </c>
      <c r="G45" s="104">
        <v>0</v>
      </c>
      <c r="H45" s="104">
        <v>0.1</v>
      </c>
      <c r="I45" s="104">
        <v>0</v>
      </c>
      <c r="J45" s="104">
        <v>0</v>
      </c>
      <c r="K45" s="104">
        <f aca="true" t="shared" si="10" ref="K45:L50">G45+I45</f>
        <v>0</v>
      </c>
      <c r="L45" s="177">
        <f t="shared" si="10"/>
        <v>0.1</v>
      </c>
      <c r="M45" s="127">
        <v>0</v>
      </c>
      <c r="N45" s="65"/>
      <c r="O45" s="51">
        <v>0.1</v>
      </c>
      <c r="Q45" s="51">
        <v>0</v>
      </c>
      <c r="S45" s="51">
        <v>0.1</v>
      </c>
    </row>
    <row r="46" spans="1:19" ht="12.75">
      <c r="A46" s="174"/>
      <c r="B46" s="138" t="s">
        <v>3</v>
      </c>
      <c r="C46" s="138" t="s">
        <v>1</v>
      </c>
      <c r="D46" s="138" t="s">
        <v>103</v>
      </c>
      <c r="E46" s="104">
        <v>0</v>
      </c>
      <c r="F46" s="104">
        <v>0.005</v>
      </c>
      <c r="G46" s="104">
        <v>0</v>
      </c>
      <c r="H46" s="104">
        <v>0.005</v>
      </c>
      <c r="I46" s="104">
        <v>0</v>
      </c>
      <c r="J46" s="104">
        <v>0.002</v>
      </c>
      <c r="K46" s="104">
        <f t="shared" si="10"/>
        <v>0</v>
      </c>
      <c r="L46" s="177">
        <f t="shared" si="10"/>
        <v>0.007</v>
      </c>
      <c r="M46" s="127">
        <v>0</v>
      </c>
      <c r="N46" s="65"/>
      <c r="O46" s="51">
        <v>0.007</v>
      </c>
      <c r="Q46" s="51">
        <v>0</v>
      </c>
      <c r="S46" s="51">
        <v>0.007</v>
      </c>
    </row>
    <row r="47" spans="1:19" ht="12.75">
      <c r="A47" s="174" t="s">
        <v>13</v>
      </c>
      <c r="B47" s="137" t="s">
        <v>194</v>
      </c>
      <c r="C47" s="138" t="s">
        <v>1</v>
      </c>
      <c r="D47" s="138" t="s">
        <v>103</v>
      </c>
      <c r="E47" s="104">
        <v>0</v>
      </c>
      <c r="F47" s="104">
        <v>0.03</v>
      </c>
      <c r="G47" s="104">
        <v>0</v>
      </c>
      <c r="H47" s="104">
        <v>0.03</v>
      </c>
      <c r="I47" s="104">
        <v>0</v>
      </c>
      <c r="J47" s="104">
        <v>0</v>
      </c>
      <c r="K47" s="104">
        <f t="shared" si="10"/>
        <v>0</v>
      </c>
      <c r="L47" s="177">
        <f t="shared" si="10"/>
        <v>0.03</v>
      </c>
      <c r="M47" s="127">
        <v>0</v>
      </c>
      <c r="N47" s="65"/>
      <c r="O47" s="51">
        <v>0.03</v>
      </c>
      <c r="Q47" s="51">
        <v>0</v>
      </c>
      <c r="S47" s="51">
        <v>0.03</v>
      </c>
    </row>
    <row r="48" spans="1:19" ht="12.75">
      <c r="A48" s="174"/>
      <c r="B48" s="138" t="s">
        <v>239</v>
      </c>
      <c r="C48" s="138" t="s">
        <v>1</v>
      </c>
      <c r="D48" s="138" t="s">
        <v>103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0.025</v>
      </c>
      <c r="K48" s="104">
        <f t="shared" si="10"/>
        <v>0</v>
      </c>
      <c r="L48" s="177">
        <f t="shared" si="10"/>
        <v>0.025</v>
      </c>
      <c r="M48" s="127">
        <v>0</v>
      </c>
      <c r="N48" s="65"/>
      <c r="O48" s="51">
        <v>0.025</v>
      </c>
      <c r="Q48" s="51">
        <v>0</v>
      </c>
      <c r="S48" s="51">
        <v>0.025</v>
      </c>
    </row>
    <row r="49" spans="1:19" ht="12.75">
      <c r="A49" s="174"/>
      <c r="B49" s="138" t="s">
        <v>222</v>
      </c>
      <c r="C49" s="138" t="s">
        <v>1</v>
      </c>
      <c r="D49" s="138" t="s">
        <v>103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0.025</v>
      </c>
      <c r="K49" s="104">
        <f t="shared" si="10"/>
        <v>0</v>
      </c>
      <c r="L49" s="177">
        <f t="shared" si="10"/>
        <v>0.025</v>
      </c>
      <c r="M49" s="127">
        <v>0</v>
      </c>
      <c r="N49" s="65"/>
      <c r="O49" s="51">
        <v>0.025</v>
      </c>
      <c r="Q49" s="51">
        <v>0</v>
      </c>
      <c r="S49" s="51">
        <v>0.025</v>
      </c>
    </row>
    <row r="50" spans="1:19" ht="12.75">
      <c r="A50" s="178"/>
      <c r="B50" s="141" t="s">
        <v>223</v>
      </c>
      <c r="C50" s="141" t="s">
        <v>1</v>
      </c>
      <c r="D50" s="141" t="s">
        <v>103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0.02</v>
      </c>
      <c r="K50" s="105">
        <f t="shared" si="10"/>
        <v>0</v>
      </c>
      <c r="L50" s="179">
        <f t="shared" si="10"/>
        <v>0.02</v>
      </c>
      <c r="M50" s="129">
        <v>0</v>
      </c>
      <c r="N50" s="65"/>
      <c r="O50" s="52">
        <v>0.02</v>
      </c>
      <c r="Q50" s="52">
        <v>0</v>
      </c>
      <c r="S50" s="52">
        <v>0.02</v>
      </c>
    </row>
    <row r="51" spans="1:19" ht="13.5" thickBot="1">
      <c r="A51" s="184"/>
      <c r="B51" s="138"/>
      <c r="C51" s="138"/>
      <c r="D51" s="138"/>
      <c r="E51" s="107">
        <f aca="true" t="shared" si="11" ref="E51:M51">SUM(E45:E50)</f>
        <v>0</v>
      </c>
      <c r="F51" s="107">
        <f t="shared" si="11"/>
        <v>0.135</v>
      </c>
      <c r="G51" s="107">
        <f t="shared" si="11"/>
        <v>0</v>
      </c>
      <c r="H51" s="107">
        <f t="shared" si="11"/>
        <v>0.135</v>
      </c>
      <c r="I51" s="107">
        <f t="shared" si="11"/>
        <v>0</v>
      </c>
      <c r="J51" s="107">
        <f t="shared" si="11"/>
        <v>0.07200000000000001</v>
      </c>
      <c r="K51" s="107">
        <f t="shared" si="11"/>
        <v>0</v>
      </c>
      <c r="L51" s="175">
        <f t="shared" si="11"/>
        <v>0.207</v>
      </c>
      <c r="M51" s="128">
        <f t="shared" si="11"/>
        <v>0</v>
      </c>
      <c r="O51" s="54">
        <f>SUM(O45:O50)</f>
        <v>0.207</v>
      </c>
      <c r="Q51" s="54">
        <f>SUM(Q45:Q50)</f>
        <v>0</v>
      </c>
      <c r="S51" s="54">
        <f>SUM(S45:S50)</f>
        <v>0.207</v>
      </c>
    </row>
    <row r="52" spans="1:12" ht="13.5" thickTop="1">
      <c r="A52" s="174"/>
      <c r="B52" s="138"/>
      <c r="C52" s="138"/>
      <c r="D52" s="138"/>
      <c r="E52" s="144"/>
      <c r="F52" s="110"/>
      <c r="G52" s="104"/>
      <c r="H52" s="104"/>
      <c r="I52" s="144"/>
      <c r="J52" s="144"/>
      <c r="K52" s="144"/>
      <c r="L52" s="181"/>
    </row>
    <row r="53" spans="1:19" ht="12.75">
      <c r="A53" s="182" t="s">
        <v>50</v>
      </c>
      <c r="B53" s="143"/>
      <c r="C53" s="143"/>
      <c r="D53" s="143"/>
      <c r="E53" s="102"/>
      <c r="F53" s="108"/>
      <c r="G53" s="108"/>
      <c r="H53" s="108"/>
      <c r="I53" s="102"/>
      <c r="J53" s="115"/>
      <c r="K53" s="102"/>
      <c r="L53" s="170"/>
      <c r="M53" s="131"/>
      <c r="O53" s="47"/>
      <c r="Q53" s="47"/>
      <c r="S53" s="47"/>
    </row>
    <row r="54" spans="1:19" ht="12.75">
      <c r="A54" s="185" t="s">
        <v>13</v>
      </c>
      <c r="B54" s="137" t="s">
        <v>194</v>
      </c>
      <c r="C54" s="138" t="s">
        <v>1</v>
      </c>
      <c r="D54" s="138" t="s">
        <v>103</v>
      </c>
      <c r="E54" s="104">
        <v>0</v>
      </c>
      <c r="F54" s="104">
        <v>0</v>
      </c>
      <c r="G54" s="104">
        <v>0</v>
      </c>
      <c r="H54" s="104">
        <v>0</v>
      </c>
      <c r="I54" s="104">
        <v>0.1</v>
      </c>
      <c r="J54" s="109">
        <v>0.05</v>
      </c>
      <c r="K54" s="104">
        <f aca="true" t="shared" si="12" ref="K54:L57">G54+I54</f>
        <v>0.1</v>
      </c>
      <c r="L54" s="177">
        <f t="shared" si="12"/>
        <v>0.05</v>
      </c>
      <c r="M54" s="132">
        <v>0.1</v>
      </c>
      <c r="N54" s="3"/>
      <c r="O54" s="51">
        <v>0</v>
      </c>
      <c r="Q54" s="51">
        <v>0.1</v>
      </c>
      <c r="S54" s="51">
        <v>0</v>
      </c>
    </row>
    <row r="55" spans="1:19" ht="12.75">
      <c r="A55" s="185" t="s">
        <v>13</v>
      </c>
      <c r="B55" s="138" t="s">
        <v>224</v>
      </c>
      <c r="C55" s="138" t="s">
        <v>9</v>
      </c>
      <c r="D55" s="138" t="s">
        <v>103</v>
      </c>
      <c r="E55" s="104">
        <v>0</v>
      </c>
      <c r="F55" s="104">
        <v>0</v>
      </c>
      <c r="G55" s="104">
        <v>0</v>
      </c>
      <c r="H55" s="104">
        <v>0</v>
      </c>
      <c r="I55" s="104">
        <v>0.1</v>
      </c>
      <c r="J55" s="109">
        <v>0</v>
      </c>
      <c r="K55" s="104">
        <f t="shared" si="12"/>
        <v>0.1</v>
      </c>
      <c r="L55" s="177">
        <f t="shared" si="12"/>
        <v>0</v>
      </c>
      <c r="M55" s="132">
        <v>0</v>
      </c>
      <c r="N55" s="3"/>
      <c r="O55" s="51">
        <v>0</v>
      </c>
      <c r="Q55" s="51">
        <v>0</v>
      </c>
      <c r="S55" s="51">
        <v>0</v>
      </c>
    </row>
    <row r="56" spans="1:19" ht="12.75">
      <c r="A56" s="185" t="s">
        <v>207</v>
      </c>
      <c r="B56" s="138" t="s">
        <v>225</v>
      </c>
      <c r="C56" s="138" t="s">
        <v>1</v>
      </c>
      <c r="D56" s="138" t="s">
        <v>103</v>
      </c>
      <c r="E56" s="104">
        <v>0</v>
      </c>
      <c r="F56" s="104">
        <v>0</v>
      </c>
      <c r="G56" s="104">
        <v>0</v>
      </c>
      <c r="H56" s="104">
        <v>0</v>
      </c>
      <c r="I56" s="104">
        <v>0.015</v>
      </c>
      <c r="J56" s="109">
        <v>0</v>
      </c>
      <c r="K56" s="104">
        <f t="shared" si="12"/>
        <v>0.015</v>
      </c>
      <c r="L56" s="177">
        <f t="shared" si="12"/>
        <v>0</v>
      </c>
      <c r="M56" s="132">
        <v>0.015</v>
      </c>
      <c r="N56" s="3"/>
      <c r="O56" s="51">
        <v>0</v>
      </c>
      <c r="Q56" s="51">
        <v>0.015</v>
      </c>
      <c r="S56" s="51">
        <v>0</v>
      </c>
    </row>
    <row r="57" spans="1:19" ht="12.75">
      <c r="A57" s="186" t="s">
        <v>206</v>
      </c>
      <c r="B57" s="141" t="s">
        <v>226</v>
      </c>
      <c r="C57" s="141" t="s">
        <v>9</v>
      </c>
      <c r="D57" s="141" t="s">
        <v>103</v>
      </c>
      <c r="E57" s="105">
        <v>0</v>
      </c>
      <c r="F57" s="105">
        <v>0</v>
      </c>
      <c r="G57" s="105">
        <v>0</v>
      </c>
      <c r="H57" s="105">
        <v>0</v>
      </c>
      <c r="I57" s="105">
        <v>0.003</v>
      </c>
      <c r="J57" s="111">
        <v>0</v>
      </c>
      <c r="K57" s="105">
        <f t="shared" si="12"/>
        <v>0.003</v>
      </c>
      <c r="L57" s="179">
        <f t="shared" si="12"/>
        <v>0</v>
      </c>
      <c r="M57" s="133">
        <v>0</v>
      </c>
      <c r="N57" s="3"/>
      <c r="O57" s="52">
        <v>0</v>
      </c>
      <c r="Q57" s="52">
        <v>0</v>
      </c>
      <c r="S57" s="52">
        <v>0</v>
      </c>
    </row>
    <row r="58" spans="1:19" ht="13.5" thickBot="1">
      <c r="A58" s="184"/>
      <c r="B58" s="138"/>
      <c r="C58" s="138"/>
      <c r="D58" s="138"/>
      <c r="E58" s="107">
        <f aca="true" t="shared" si="13" ref="E58:M58">SUM(E54:E57)</f>
        <v>0</v>
      </c>
      <c r="F58" s="107">
        <f t="shared" si="13"/>
        <v>0</v>
      </c>
      <c r="G58" s="107">
        <f t="shared" si="13"/>
        <v>0</v>
      </c>
      <c r="H58" s="107">
        <f t="shared" si="13"/>
        <v>0</v>
      </c>
      <c r="I58" s="107">
        <f t="shared" si="13"/>
        <v>0.21800000000000003</v>
      </c>
      <c r="J58" s="107">
        <f t="shared" si="13"/>
        <v>0.05</v>
      </c>
      <c r="K58" s="107">
        <f t="shared" si="13"/>
        <v>0.21800000000000003</v>
      </c>
      <c r="L58" s="175">
        <f t="shared" si="13"/>
        <v>0.05</v>
      </c>
      <c r="M58" s="128">
        <f t="shared" si="13"/>
        <v>0.115</v>
      </c>
      <c r="N58" s="43"/>
      <c r="O58" s="54">
        <f>SUM(O54:O57)</f>
        <v>0</v>
      </c>
      <c r="P58" s="43"/>
      <c r="Q58" s="54">
        <f>SUM(Q54:Q57)</f>
        <v>0.115</v>
      </c>
      <c r="R58" s="43"/>
      <c r="S58" s="54">
        <f>SUM(S54:S57)</f>
        <v>0</v>
      </c>
    </row>
    <row r="59" spans="1:12" ht="13.5" thickTop="1">
      <c r="A59" s="185"/>
      <c r="B59" s="138"/>
      <c r="C59" s="138"/>
      <c r="D59" s="138"/>
      <c r="E59" s="144"/>
      <c r="F59" s="104"/>
      <c r="G59" s="104"/>
      <c r="H59" s="104"/>
      <c r="I59" s="144"/>
      <c r="J59" s="144"/>
      <c r="K59" s="144"/>
      <c r="L59" s="181"/>
    </row>
    <row r="60" spans="1:19" ht="12.75">
      <c r="A60" s="182" t="s">
        <v>61</v>
      </c>
      <c r="B60" s="143"/>
      <c r="C60" s="145"/>
      <c r="D60" s="145"/>
      <c r="E60" s="102"/>
      <c r="F60" s="108"/>
      <c r="G60" s="108"/>
      <c r="H60" s="108"/>
      <c r="I60" s="102"/>
      <c r="J60" s="102"/>
      <c r="K60" s="102"/>
      <c r="L60" s="170"/>
      <c r="M60" s="126"/>
      <c r="O60" s="47"/>
      <c r="Q60" s="47"/>
      <c r="S60" s="47"/>
    </row>
    <row r="61" spans="1:19" ht="38.25">
      <c r="A61" s="174"/>
      <c r="B61" s="138" t="s">
        <v>227</v>
      </c>
      <c r="C61" s="138" t="s">
        <v>1</v>
      </c>
      <c r="D61" s="138" t="s">
        <v>104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0.2</v>
      </c>
      <c r="K61" s="104">
        <f>G61+I61</f>
        <v>0</v>
      </c>
      <c r="L61" s="177">
        <f>H61+J61</f>
        <v>0.2</v>
      </c>
      <c r="M61" s="127">
        <v>0</v>
      </c>
      <c r="O61" s="51">
        <v>0.2</v>
      </c>
      <c r="Q61" s="51">
        <v>0</v>
      </c>
      <c r="S61" s="51">
        <v>0.2</v>
      </c>
    </row>
    <row r="62" spans="1:19" ht="13.5" thickBot="1">
      <c r="A62" s="184"/>
      <c r="B62" s="138"/>
      <c r="C62" s="138"/>
      <c r="D62" s="138"/>
      <c r="E62" s="107">
        <f aca="true" t="shared" si="14" ref="E62:M62">SUM(E61:E61)</f>
        <v>0</v>
      </c>
      <c r="F62" s="107">
        <f t="shared" si="14"/>
        <v>0</v>
      </c>
      <c r="G62" s="107">
        <f t="shared" si="14"/>
        <v>0</v>
      </c>
      <c r="H62" s="107">
        <f t="shared" si="14"/>
        <v>0</v>
      </c>
      <c r="I62" s="107">
        <f t="shared" si="14"/>
        <v>0</v>
      </c>
      <c r="J62" s="107">
        <f t="shared" si="14"/>
        <v>0.2</v>
      </c>
      <c r="K62" s="107">
        <f t="shared" si="14"/>
        <v>0</v>
      </c>
      <c r="L62" s="175">
        <f t="shared" si="14"/>
        <v>0.2</v>
      </c>
      <c r="M62" s="128">
        <f t="shared" si="14"/>
        <v>0</v>
      </c>
      <c r="N62" s="64"/>
      <c r="O62" s="54">
        <f>SUM(O61:O61)</f>
        <v>0.2</v>
      </c>
      <c r="P62" s="64"/>
      <c r="Q62" s="54">
        <f>SUM(Q61:Q61)</f>
        <v>0</v>
      </c>
      <c r="R62" s="64"/>
      <c r="S62" s="54">
        <f>SUM(S61:S61)</f>
        <v>0.2</v>
      </c>
    </row>
    <row r="63" spans="1:19" ht="13.5" thickTop="1">
      <c r="A63" s="184"/>
      <c r="B63" s="138"/>
      <c r="C63" s="138"/>
      <c r="D63" s="138"/>
      <c r="E63" s="110"/>
      <c r="F63" s="110"/>
      <c r="G63" s="110"/>
      <c r="H63" s="110"/>
      <c r="I63" s="110"/>
      <c r="J63" s="110"/>
      <c r="K63" s="110"/>
      <c r="L63" s="176"/>
      <c r="M63" s="56"/>
      <c r="O63" s="56"/>
      <c r="Q63" s="56"/>
      <c r="S63" s="56"/>
    </row>
    <row r="64" spans="1:19" ht="12.75">
      <c r="A64" s="182" t="s">
        <v>51</v>
      </c>
      <c r="B64" s="143"/>
      <c r="C64" s="143"/>
      <c r="D64" s="143"/>
      <c r="E64" s="102"/>
      <c r="F64" s="108"/>
      <c r="G64" s="108"/>
      <c r="H64" s="108"/>
      <c r="I64" s="102"/>
      <c r="J64" s="102"/>
      <c r="K64" s="102"/>
      <c r="L64" s="170"/>
      <c r="M64" s="126"/>
      <c r="O64" s="47"/>
      <c r="Q64" s="47"/>
      <c r="S64" s="47"/>
    </row>
    <row r="65" spans="1:19" ht="12.75">
      <c r="A65" s="174" t="s">
        <v>193</v>
      </c>
      <c r="B65" s="137" t="s">
        <v>194</v>
      </c>
      <c r="C65" s="138" t="s">
        <v>1</v>
      </c>
      <c r="D65" s="138"/>
      <c r="E65" s="104">
        <v>0</v>
      </c>
      <c r="F65" s="104">
        <v>0</v>
      </c>
      <c r="G65" s="104">
        <v>0</v>
      </c>
      <c r="H65" s="104">
        <v>0</v>
      </c>
      <c r="I65" s="114">
        <v>0</v>
      </c>
      <c r="J65" s="104">
        <v>0.1</v>
      </c>
      <c r="K65" s="104">
        <f>G65+I65</f>
        <v>0</v>
      </c>
      <c r="L65" s="177">
        <f>H65+J65</f>
        <v>0.1</v>
      </c>
      <c r="M65" s="127"/>
      <c r="N65" s="59"/>
      <c r="O65" s="51"/>
      <c r="P65" s="59"/>
      <c r="Q65" s="51"/>
      <c r="R65" s="59"/>
      <c r="S65" s="51"/>
    </row>
    <row r="66" spans="1:19" ht="12.75">
      <c r="A66" s="174" t="s">
        <v>62</v>
      </c>
      <c r="B66" s="137" t="s">
        <v>185</v>
      </c>
      <c r="C66" s="138" t="s">
        <v>1</v>
      </c>
      <c r="D66" s="138"/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0.005</v>
      </c>
      <c r="K66" s="104">
        <f>G66+I66</f>
        <v>0</v>
      </c>
      <c r="L66" s="177">
        <f>H66+J66</f>
        <v>0.005</v>
      </c>
      <c r="M66" s="127"/>
      <c r="N66" s="59"/>
      <c r="O66" s="51"/>
      <c r="P66" s="59"/>
      <c r="Q66" s="51"/>
      <c r="R66" s="59"/>
      <c r="S66" s="51"/>
    </row>
    <row r="67" spans="1:19" ht="12.75">
      <c r="A67" s="174" t="s">
        <v>62</v>
      </c>
      <c r="B67" s="137" t="s">
        <v>186</v>
      </c>
      <c r="C67" s="138" t="s">
        <v>1</v>
      </c>
      <c r="D67" s="138" t="s">
        <v>102</v>
      </c>
      <c r="E67" s="104">
        <v>0</v>
      </c>
      <c r="F67" s="104">
        <v>0</v>
      </c>
      <c r="G67" s="104">
        <v>0</v>
      </c>
      <c r="H67" s="104">
        <v>0</v>
      </c>
      <c r="I67" s="104">
        <v>0.01</v>
      </c>
      <c r="J67" s="104">
        <v>0</v>
      </c>
      <c r="K67" s="104">
        <f aca="true" t="shared" si="15" ref="K67:K91">G67+I67</f>
        <v>0.01</v>
      </c>
      <c r="L67" s="177">
        <v>0</v>
      </c>
      <c r="M67" s="127"/>
      <c r="N67" s="59"/>
      <c r="O67" s="51"/>
      <c r="P67" s="59"/>
      <c r="Q67" s="51"/>
      <c r="R67" s="59"/>
      <c r="S67" s="51"/>
    </row>
    <row r="68" spans="1:19" ht="12.75">
      <c r="A68" s="174" t="s">
        <v>62</v>
      </c>
      <c r="B68" s="137" t="s">
        <v>115</v>
      </c>
      <c r="C68" s="138" t="s">
        <v>1</v>
      </c>
      <c r="D68" s="138" t="s">
        <v>102</v>
      </c>
      <c r="E68" s="104">
        <v>0</v>
      </c>
      <c r="F68" s="104">
        <v>0</v>
      </c>
      <c r="G68" s="104">
        <v>0</v>
      </c>
      <c r="H68" s="104">
        <v>0</v>
      </c>
      <c r="I68" s="104">
        <v>0.005</v>
      </c>
      <c r="J68" s="104">
        <v>0</v>
      </c>
      <c r="K68" s="104">
        <f t="shared" si="15"/>
        <v>0.005</v>
      </c>
      <c r="L68" s="177">
        <v>0</v>
      </c>
      <c r="M68" s="127"/>
      <c r="N68" s="59"/>
      <c r="O68" s="51"/>
      <c r="P68" s="59"/>
      <c r="Q68" s="51"/>
      <c r="R68" s="59"/>
      <c r="S68" s="51"/>
    </row>
    <row r="69" spans="1:19" ht="12.75">
      <c r="A69" s="174" t="s">
        <v>62</v>
      </c>
      <c r="B69" s="137" t="s">
        <v>236</v>
      </c>
      <c r="C69" s="138" t="s">
        <v>9</v>
      </c>
      <c r="D69" s="138" t="s">
        <v>102</v>
      </c>
      <c r="E69" s="104">
        <v>0</v>
      </c>
      <c r="F69" s="104">
        <v>0</v>
      </c>
      <c r="G69" s="104">
        <v>0</v>
      </c>
      <c r="H69" s="104">
        <v>0</v>
      </c>
      <c r="I69" s="104">
        <v>0.05</v>
      </c>
      <c r="J69" s="104">
        <v>0</v>
      </c>
      <c r="K69" s="104">
        <f t="shared" si="15"/>
        <v>0.05</v>
      </c>
      <c r="L69" s="177">
        <f aca="true" t="shared" si="16" ref="L69:L91">H69+J69</f>
        <v>0</v>
      </c>
      <c r="M69" s="127"/>
      <c r="N69" s="59"/>
      <c r="O69" s="51"/>
      <c r="P69" s="59"/>
      <c r="Q69" s="51"/>
      <c r="R69" s="59"/>
      <c r="S69" s="51"/>
    </row>
    <row r="70" spans="1:19" ht="12.75">
      <c r="A70" s="171" t="s">
        <v>62</v>
      </c>
      <c r="B70" s="137" t="s">
        <v>235</v>
      </c>
      <c r="C70" s="137" t="s">
        <v>1</v>
      </c>
      <c r="D70" s="137" t="s">
        <v>102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9">
        <v>0.01</v>
      </c>
      <c r="K70" s="109">
        <f t="shared" si="15"/>
        <v>0</v>
      </c>
      <c r="L70" s="172">
        <f t="shared" si="16"/>
        <v>0.01</v>
      </c>
      <c r="M70" s="127"/>
      <c r="N70" s="59"/>
      <c r="O70" s="51"/>
      <c r="P70" s="59"/>
      <c r="Q70" s="51"/>
      <c r="R70" s="59"/>
      <c r="S70" s="51"/>
    </row>
    <row r="71" spans="1:20" ht="25.5">
      <c r="A71" s="171" t="s">
        <v>191</v>
      </c>
      <c r="B71" s="137" t="s">
        <v>194</v>
      </c>
      <c r="C71" s="137" t="s">
        <v>1</v>
      </c>
      <c r="D71" s="138"/>
      <c r="E71" s="104">
        <v>0</v>
      </c>
      <c r="F71" s="104">
        <v>0</v>
      </c>
      <c r="G71" s="104">
        <v>0</v>
      </c>
      <c r="H71" s="104">
        <v>0</v>
      </c>
      <c r="I71" s="104">
        <v>0.02</v>
      </c>
      <c r="J71" s="104">
        <v>0</v>
      </c>
      <c r="K71" s="104">
        <f t="shared" si="15"/>
        <v>0.02</v>
      </c>
      <c r="L71" s="177">
        <f t="shared" si="16"/>
        <v>0</v>
      </c>
      <c r="M71" s="127"/>
      <c r="N71" s="59"/>
      <c r="O71" s="51"/>
      <c r="P71" s="59"/>
      <c r="Q71" s="51"/>
      <c r="R71" s="59"/>
      <c r="S71" s="51"/>
      <c r="T71" s="42"/>
    </row>
    <row r="72" spans="1:19" ht="25.5">
      <c r="A72" s="171" t="s">
        <v>192</v>
      </c>
      <c r="B72" s="137" t="s">
        <v>194</v>
      </c>
      <c r="C72" s="137" t="s">
        <v>1</v>
      </c>
      <c r="D72" s="138"/>
      <c r="E72" s="104">
        <v>0</v>
      </c>
      <c r="F72" s="104">
        <v>0</v>
      </c>
      <c r="G72" s="104">
        <v>0</v>
      </c>
      <c r="H72" s="104">
        <v>0</v>
      </c>
      <c r="I72" s="104">
        <v>0.021</v>
      </c>
      <c r="J72" s="104">
        <v>0</v>
      </c>
      <c r="K72" s="104">
        <f t="shared" si="15"/>
        <v>0.021</v>
      </c>
      <c r="L72" s="177">
        <f t="shared" si="16"/>
        <v>0</v>
      </c>
      <c r="M72" s="127"/>
      <c r="N72" s="59"/>
      <c r="O72" s="51"/>
      <c r="P72" s="59"/>
      <c r="Q72" s="51"/>
      <c r="R72" s="59"/>
      <c r="S72" s="51"/>
    </row>
    <row r="73" spans="1:19" s="118" customFormat="1" ht="25.5">
      <c r="A73" s="174" t="s">
        <v>117</v>
      </c>
      <c r="B73" s="137" t="s">
        <v>118</v>
      </c>
      <c r="C73" s="138" t="s">
        <v>1</v>
      </c>
      <c r="D73" s="138" t="s">
        <v>102</v>
      </c>
      <c r="E73" s="104">
        <v>0</v>
      </c>
      <c r="F73" s="104">
        <v>0</v>
      </c>
      <c r="G73" s="104">
        <v>0</v>
      </c>
      <c r="H73" s="104">
        <v>0</v>
      </c>
      <c r="I73" s="104">
        <v>0.045</v>
      </c>
      <c r="J73" s="104">
        <v>0</v>
      </c>
      <c r="K73" s="104">
        <f t="shared" si="15"/>
        <v>0.045</v>
      </c>
      <c r="L73" s="177">
        <f t="shared" si="16"/>
        <v>0</v>
      </c>
      <c r="M73" s="134">
        <v>0</v>
      </c>
      <c r="N73" s="73"/>
      <c r="O73" s="60">
        <v>0.003</v>
      </c>
      <c r="P73" s="73"/>
      <c r="Q73" s="60">
        <v>0</v>
      </c>
      <c r="R73" s="73"/>
      <c r="S73" s="60">
        <v>0.003</v>
      </c>
    </row>
    <row r="74" spans="1:20" ht="12.75">
      <c r="A74" s="171" t="s">
        <v>116</v>
      </c>
      <c r="B74" s="137" t="s">
        <v>234</v>
      </c>
      <c r="C74" s="137" t="s">
        <v>1</v>
      </c>
      <c r="D74" s="138" t="s">
        <v>102</v>
      </c>
      <c r="E74" s="104">
        <v>0</v>
      </c>
      <c r="F74" s="104">
        <v>0</v>
      </c>
      <c r="G74" s="104">
        <v>0</v>
      </c>
      <c r="H74" s="104">
        <v>0</v>
      </c>
      <c r="I74" s="114">
        <v>0.014</v>
      </c>
      <c r="J74" s="104">
        <v>0</v>
      </c>
      <c r="K74" s="104">
        <f t="shared" si="15"/>
        <v>0.014</v>
      </c>
      <c r="L74" s="177">
        <f t="shared" si="16"/>
        <v>0</v>
      </c>
      <c r="M74" s="127"/>
      <c r="N74" s="59"/>
      <c r="O74" s="51"/>
      <c r="P74" s="59"/>
      <c r="Q74" s="51"/>
      <c r="R74" s="59"/>
      <c r="S74" s="51"/>
      <c r="T74" s="42"/>
    </row>
    <row r="75" spans="1:20" ht="12.75">
      <c r="A75" s="171" t="s">
        <v>116</v>
      </c>
      <c r="B75" s="137" t="s">
        <v>233</v>
      </c>
      <c r="C75" s="137" t="s">
        <v>1</v>
      </c>
      <c r="D75" s="138" t="s">
        <v>102</v>
      </c>
      <c r="E75" s="104">
        <v>0</v>
      </c>
      <c r="F75" s="104">
        <v>0</v>
      </c>
      <c r="G75" s="104">
        <v>0</v>
      </c>
      <c r="H75" s="104">
        <v>0</v>
      </c>
      <c r="I75" s="114">
        <v>0</v>
      </c>
      <c r="J75" s="104">
        <v>0.002</v>
      </c>
      <c r="K75" s="104">
        <f t="shared" si="15"/>
        <v>0</v>
      </c>
      <c r="L75" s="177">
        <f t="shared" si="16"/>
        <v>0.002</v>
      </c>
      <c r="M75" s="127"/>
      <c r="N75" s="59"/>
      <c r="O75" s="51"/>
      <c r="P75" s="59"/>
      <c r="Q75" s="51"/>
      <c r="R75" s="59"/>
      <c r="S75" s="51"/>
      <c r="T75" s="42"/>
    </row>
    <row r="76" spans="1:19" ht="12.75">
      <c r="A76" s="171" t="s">
        <v>116</v>
      </c>
      <c r="B76" s="137" t="s">
        <v>232</v>
      </c>
      <c r="C76" s="137" t="s">
        <v>1</v>
      </c>
      <c r="D76" s="138" t="s">
        <v>102</v>
      </c>
      <c r="E76" s="104">
        <v>0</v>
      </c>
      <c r="F76" s="104">
        <v>0</v>
      </c>
      <c r="G76" s="104">
        <v>0</v>
      </c>
      <c r="H76" s="104">
        <v>0</v>
      </c>
      <c r="I76" s="114">
        <v>0.005</v>
      </c>
      <c r="J76" s="104">
        <v>0</v>
      </c>
      <c r="K76" s="104">
        <f t="shared" si="15"/>
        <v>0.005</v>
      </c>
      <c r="L76" s="177">
        <f t="shared" si="16"/>
        <v>0</v>
      </c>
      <c r="M76" s="127"/>
      <c r="N76" s="59"/>
      <c r="O76" s="51"/>
      <c r="P76" s="59"/>
      <c r="Q76" s="51"/>
      <c r="R76" s="59"/>
      <c r="S76" s="51"/>
    </row>
    <row r="77" spans="1:20" ht="25.5">
      <c r="A77" s="171" t="s">
        <v>141</v>
      </c>
      <c r="B77" s="137" t="s">
        <v>195</v>
      </c>
      <c r="C77" s="137" t="s">
        <v>1</v>
      </c>
      <c r="D77" s="138" t="s">
        <v>102</v>
      </c>
      <c r="E77" s="104">
        <v>0</v>
      </c>
      <c r="F77" s="104">
        <v>0</v>
      </c>
      <c r="G77" s="104">
        <v>0</v>
      </c>
      <c r="H77" s="104">
        <v>0</v>
      </c>
      <c r="I77" s="104">
        <v>0.01</v>
      </c>
      <c r="J77" s="104">
        <v>0</v>
      </c>
      <c r="K77" s="104">
        <f t="shared" si="15"/>
        <v>0.01</v>
      </c>
      <c r="L77" s="177">
        <f t="shared" si="16"/>
        <v>0</v>
      </c>
      <c r="M77" s="127"/>
      <c r="N77" s="59"/>
      <c r="O77" s="51"/>
      <c r="P77" s="59"/>
      <c r="Q77" s="51"/>
      <c r="R77" s="59"/>
      <c r="S77" s="62"/>
      <c r="T77" s="57"/>
    </row>
    <row r="78" spans="1:19" ht="25.5">
      <c r="A78" s="171" t="s">
        <v>141</v>
      </c>
      <c r="B78" s="137" t="s">
        <v>194</v>
      </c>
      <c r="C78" s="137" t="s">
        <v>1</v>
      </c>
      <c r="D78" s="138"/>
      <c r="E78" s="104">
        <v>0</v>
      </c>
      <c r="F78" s="104">
        <v>0</v>
      </c>
      <c r="G78" s="104">
        <v>0</v>
      </c>
      <c r="H78" s="104">
        <v>0</v>
      </c>
      <c r="I78" s="104">
        <v>0.019</v>
      </c>
      <c r="J78" s="104">
        <v>0</v>
      </c>
      <c r="K78" s="104">
        <f t="shared" si="15"/>
        <v>0.019</v>
      </c>
      <c r="L78" s="177">
        <f t="shared" si="16"/>
        <v>0</v>
      </c>
      <c r="M78" s="127"/>
      <c r="N78" s="59"/>
      <c r="O78" s="51"/>
      <c r="P78" s="59"/>
      <c r="Q78" s="51"/>
      <c r="R78" s="59"/>
      <c r="S78" s="51"/>
    </row>
    <row r="79" spans="1:19" ht="25.5">
      <c r="A79" s="171" t="s">
        <v>210</v>
      </c>
      <c r="B79" s="137" t="s">
        <v>228</v>
      </c>
      <c r="C79" s="137" t="s">
        <v>1</v>
      </c>
      <c r="D79" s="138" t="s">
        <v>102</v>
      </c>
      <c r="E79" s="104">
        <v>0</v>
      </c>
      <c r="F79" s="104">
        <v>0</v>
      </c>
      <c r="G79" s="104">
        <v>0</v>
      </c>
      <c r="H79" s="104">
        <v>0</v>
      </c>
      <c r="I79" s="114">
        <v>0.01</v>
      </c>
      <c r="J79" s="104">
        <v>0</v>
      </c>
      <c r="K79" s="104">
        <f t="shared" si="15"/>
        <v>0.01</v>
      </c>
      <c r="L79" s="177">
        <f t="shared" si="16"/>
        <v>0</v>
      </c>
      <c r="M79" s="127"/>
      <c r="N79" s="59"/>
      <c r="O79" s="51"/>
      <c r="P79" s="59"/>
      <c r="Q79" s="51"/>
      <c r="R79" s="59"/>
      <c r="S79" s="51"/>
    </row>
    <row r="80" spans="1:19" ht="25.5">
      <c r="A80" s="171" t="s">
        <v>210</v>
      </c>
      <c r="B80" s="137" t="s">
        <v>229</v>
      </c>
      <c r="C80" s="137" t="s">
        <v>1</v>
      </c>
      <c r="D80" s="138" t="s">
        <v>102</v>
      </c>
      <c r="E80" s="104">
        <v>0</v>
      </c>
      <c r="F80" s="104">
        <v>0</v>
      </c>
      <c r="G80" s="104">
        <v>0</v>
      </c>
      <c r="H80" s="104">
        <v>0</v>
      </c>
      <c r="I80" s="114">
        <v>0.005</v>
      </c>
      <c r="J80" s="104">
        <v>0</v>
      </c>
      <c r="K80" s="104">
        <f t="shared" si="15"/>
        <v>0.005</v>
      </c>
      <c r="L80" s="177">
        <f t="shared" si="16"/>
        <v>0</v>
      </c>
      <c r="M80" s="127"/>
      <c r="N80" s="59"/>
      <c r="O80" s="51"/>
      <c r="P80" s="59"/>
      <c r="Q80" s="51"/>
      <c r="R80" s="59"/>
      <c r="S80" s="51"/>
    </row>
    <row r="81" spans="1:19" ht="25.5">
      <c r="A81" s="171" t="s">
        <v>210</v>
      </c>
      <c r="B81" s="137" t="s">
        <v>230</v>
      </c>
      <c r="C81" s="137" t="s">
        <v>1</v>
      </c>
      <c r="D81" s="138" t="s">
        <v>102</v>
      </c>
      <c r="E81" s="104">
        <v>0</v>
      </c>
      <c r="F81" s="104">
        <v>0</v>
      </c>
      <c r="G81" s="104">
        <v>0</v>
      </c>
      <c r="H81" s="104">
        <v>0</v>
      </c>
      <c r="I81" s="114">
        <v>0.005</v>
      </c>
      <c r="J81" s="104">
        <v>0</v>
      </c>
      <c r="K81" s="104">
        <f t="shared" si="15"/>
        <v>0.005</v>
      </c>
      <c r="L81" s="177">
        <f t="shared" si="16"/>
        <v>0</v>
      </c>
      <c r="M81" s="127"/>
      <c r="N81" s="59"/>
      <c r="O81" s="51"/>
      <c r="P81" s="59"/>
      <c r="Q81" s="51"/>
      <c r="R81" s="59"/>
      <c r="S81" s="51"/>
    </row>
    <row r="82" spans="1:19" ht="25.5">
      <c r="A82" s="171" t="s">
        <v>210</v>
      </c>
      <c r="B82" s="137" t="s">
        <v>231</v>
      </c>
      <c r="C82" s="137" t="s">
        <v>1</v>
      </c>
      <c r="D82" s="138" t="s">
        <v>102</v>
      </c>
      <c r="E82" s="104">
        <v>0</v>
      </c>
      <c r="F82" s="104">
        <v>0</v>
      </c>
      <c r="G82" s="104">
        <v>0</v>
      </c>
      <c r="H82" s="104">
        <v>0</v>
      </c>
      <c r="I82" s="114">
        <v>0.006</v>
      </c>
      <c r="J82" s="104">
        <v>0</v>
      </c>
      <c r="K82" s="104">
        <f t="shared" si="15"/>
        <v>0.006</v>
      </c>
      <c r="L82" s="177">
        <f t="shared" si="16"/>
        <v>0</v>
      </c>
      <c r="M82" s="127"/>
      <c r="N82" s="59"/>
      <c r="O82" s="51"/>
      <c r="P82" s="59"/>
      <c r="Q82" s="51"/>
      <c r="R82" s="59"/>
      <c r="S82" s="51"/>
    </row>
    <row r="83" spans="1:19" ht="25.5">
      <c r="A83" s="171" t="s">
        <v>210</v>
      </c>
      <c r="B83" s="137" t="s">
        <v>194</v>
      </c>
      <c r="C83" s="137" t="s">
        <v>1</v>
      </c>
      <c r="D83" s="138"/>
      <c r="E83" s="104">
        <v>0</v>
      </c>
      <c r="F83" s="104">
        <v>0</v>
      </c>
      <c r="G83" s="104">
        <v>0</v>
      </c>
      <c r="H83" s="104">
        <v>0</v>
      </c>
      <c r="I83" s="114">
        <v>0.12</v>
      </c>
      <c r="J83" s="104">
        <v>0</v>
      </c>
      <c r="K83" s="104">
        <f t="shared" si="15"/>
        <v>0.12</v>
      </c>
      <c r="L83" s="177">
        <f t="shared" si="16"/>
        <v>0</v>
      </c>
      <c r="M83" s="127"/>
      <c r="N83" s="59"/>
      <c r="O83" s="51"/>
      <c r="P83" s="59"/>
      <c r="Q83" s="51"/>
      <c r="R83" s="59"/>
      <c r="S83" s="51"/>
    </row>
    <row r="84" spans="1:19" ht="25.5">
      <c r="A84" s="171" t="s">
        <v>210</v>
      </c>
      <c r="B84" s="137" t="s">
        <v>172</v>
      </c>
      <c r="C84" s="138" t="s">
        <v>1</v>
      </c>
      <c r="D84" s="138" t="s">
        <v>102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0.025</v>
      </c>
      <c r="K84" s="104">
        <f t="shared" si="15"/>
        <v>0</v>
      </c>
      <c r="L84" s="177">
        <f t="shared" si="16"/>
        <v>0.025</v>
      </c>
      <c r="M84" s="127"/>
      <c r="N84" s="59"/>
      <c r="O84" s="51"/>
      <c r="P84" s="59"/>
      <c r="Q84" s="51"/>
      <c r="R84" s="59"/>
      <c r="S84" s="51"/>
    </row>
    <row r="85" spans="1:19" ht="25.5">
      <c r="A85" s="171" t="s">
        <v>210</v>
      </c>
      <c r="B85" s="137" t="s">
        <v>189</v>
      </c>
      <c r="C85" s="138" t="s">
        <v>1</v>
      </c>
      <c r="D85" s="138"/>
      <c r="E85" s="104">
        <v>0</v>
      </c>
      <c r="F85" s="104">
        <v>0</v>
      </c>
      <c r="G85" s="104">
        <v>0</v>
      </c>
      <c r="H85" s="104">
        <v>0</v>
      </c>
      <c r="I85" s="104">
        <v>0.035</v>
      </c>
      <c r="J85" s="104">
        <v>0</v>
      </c>
      <c r="K85" s="104">
        <f t="shared" si="15"/>
        <v>0.035</v>
      </c>
      <c r="L85" s="177">
        <f t="shared" si="16"/>
        <v>0</v>
      </c>
      <c r="M85" s="127"/>
      <c r="N85" s="59"/>
      <c r="O85" s="51"/>
      <c r="P85" s="59"/>
      <c r="Q85" s="51"/>
      <c r="R85" s="59"/>
      <c r="S85" s="51"/>
    </row>
    <row r="86" spans="1:19" ht="25.5">
      <c r="A86" s="171" t="s">
        <v>210</v>
      </c>
      <c r="B86" s="137" t="s">
        <v>190</v>
      </c>
      <c r="C86" s="138" t="s">
        <v>1</v>
      </c>
      <c r="D86" s="138"/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0.023</v>
      </c>
      <c r="K86" s="104">
        <f t="shared" si="15"/>
        <v>0</v>
      </c>
      <c r="L86" s="177">
        <f t="shared" si="16"/>
        <v>0.023</v>
      </c>
      <c r="M86" s="127"/>
      <c r="N86" s="59"/>
      <c r="O86" s="51"/>
      <c r="P86" s="59"/>
      <c r="Q86" s="51"/>
      <c r="R86" s="59"/>
      <c r="S86" s="51"/>
    </row>
    <row r="87" spans="1:19" ht="25.5">
      <c r="A87" s="171" t="s">
        <v>212</v>
      </c>
      <c r="B87" s="137" t="s">
        <v>173</v>
      </c>
      <c r="C87" s="138" t="s">
        <v>1</v>
      </c>
      <c r="D87" s="138" t="s">
        <v>102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0.035</v>
      </c>
      <c r="K87" s="104">
        <f t="shared" si="15"/>
        <v>0</v>
      </c>
      <c r="L87" s="177">
        <f t="shared" si="16"/>
        <v>0.035</v>
      </c>
      <c r="M87" s="127"/>
      <c r="N87" s="59"/>
      <c r="O87" s="51"/>
      <c r="P87" s="59"/>
      <c r="Q87" s="51"/>
      <c r="R87" s="59"/>
      <c r="S87" s="51"/>
    </row>
    <row r="88" spans="1:19" ht="25.5">
      <c r="A88" s="171" t="s">
        <v>212</v>
      </c>
      <c r="B88" s="137" t="s">
        <v>194</v>
      </c>
      <c r="C88" s="137" t="s">
        <v>1</v>
      </c>
      <c r="D88" s="138"/>
      <c r="E88" s="104">
        <v>0</v>
      </c>
      <c r="F88" s="104">
        <v>0</v>
      </c>
      <c r="G88" s="104">
        <v>0</v>
      </c>
      <c r="H88" s="104">
        <v>0</v>
      </c>
      <c r="I88" s="104">
        <v>0.1</v>
      </c>
      <c r="J88" s="104">
        <v>0</v>
      </c>
      <c r="K88" s="104">
        <f t="shared" si="15"/>
        <v>0.1</v>
      </c>
      <c r="L88" s="177">
        <f t="shared" si="16"/>
        <v>0</v>
      </c>
      <c r="M88" s="127"/>
      <c r="N88" s="59"/>
      <c r="O88" s="51"/>
      <c r="P88" s="59"/>
      <c r="Q88" s="51"/>
      <c r="R88" s="59"/>
      <c r="S88" s="51"/>
    </row>
    <row r="89" spans="1:19" ht="25.5">
      <c r="A89" s="171" t="s">
        <v>212</v>
      </c>
      <c r="B89" s="137" t="s">
        <v>194</v>
      </c>
      <c r="C89" s="137" t="s">
        <v>1</v>
      </c>
      <c r="D89" s="138"/>
      <c r="E89" s="104">
        <v>0</v>
      </c>
      <c r="F89" s="104">
        <v>0</v>
      </c>
      <c r="G89" s="104">
        <v>0</v>
      </c>
      <c r="H89" s="104">
        <v>0</v>
      </c>
      <c r="I89" s="104">
        <v>0.01</v>
      </c>
      <c r="J89" s="104">
        <v>0</v>
      </c>
      <c r="K89" s="104">
        <f t="shared" si="15"/>
        <v>0.01</v>
      </c>
      <c r="L89" s="177">
        <f t="shared" si="16"/>
        <v>0</v>
      </c>
      <c r="M89" s="127"/>
      <c r="N89" s="59"/>
      <c r="O89" s="51"/>
      <c r="P89" s="59"/>
      <c r="Q89" s="51"/>
      <c r="R89" s="59"/>
      <c r="S89" s="51"/>
    </row>
    <row r="90" spans="1:19" ht="25.5">
      <c r="A90" s="171" t="s">
        <v>212</v>
      </c>
      <c r="B90" s="137" t="s">
        <v>196</v>
      </c>
      <c r="C90" s="137" t="s">
        <v>1</v>
      </c>
      <c r="D90" s="138" t="s">
        <v>102</v>
      </c>
      <c r="E90" s="104">
        <v>0</v>
      </c>
      <c r="F90" s="104">
        <v>0</v>
      </c>
      <c r="G90" s="104">
        <v>0</v>
      </c>
      <c r="H90" s="104">
        <v>0</v>
      </c>
      <c r="I90" s="104">
        <v>0.005</v>
      </c>
      <c r="J90" s="104">
        <v>0</v>
      </c>
      <c r="K90" s="104">
        <f t="shared" si="15"/>
        <v>0.005</v>
      </c>
      <c r="L90" s="177">
        <f t="shared" si="16"/>
        <v>0</v>
      </c>
      <c r="M90" s="127"/>
      <c r="N90" s="59"/>
      <c r="O90" s="51"/>
      <c r="P90" s="59"/>
      <c r="Q90" s="51"/>
      <c r="R90" s="59"/>
      <c r="S90" s="51"/>
    </row>
    <row r="91" spans="1:19" ht="25.5">
      <c r="A91" s="171" t="s">
        <v>212</v>
      </c>
      <c r="B91" s="137" t="s">
        <v>240</v>
      </c>
      <c r="C91" s="137" t="s">
        <v>1</v>
      </c>
      <c r="D91" s="138" t="s">
        <v>102</v>
      </c>
      <c r="E91" s="104">
        <v>0</v>
      </c>
      <c r="F91" s="104">
        <v>0</v>
      </c>
      <c r="G91" s="104">
        <v>0</v>
      </c>
      <c r="H91" s="104">
        <v>0</v>
      </c>
      <c r="I91" s="114">
        <v>0.01</v>
      </c>
      <c r="J91" s="104">
        <v>0</v>
      </c>
      <c r="K91" s="104">
        <f t="shared" si="15"/>
        <v>0.01</v>
      </c>
      <c r="L91" s="177">
        <f t="shared" si="16"/>
        <v>0</v>
      </c>
      <c r="M91" s="127"/>
      <c r="N91" s="59"/>
      <c r="O91" s="51"/>
      <c r="P91" s="59"/>
      <c r="Q91" s="51"/>
      <c r="R91" s="59"/>
      <c r="S91" s="51"/>
    </row>
    <row r="92" spans="1:19" ht="13.5" thickBot="1">
      <c r="A92" s="184"/>
      <c r="B92" s="140"/>
      <c r="C92" s="138"/>
      <c r="D92" s="138"/>
      <c r="E92" s="113">
        <f aca="true" t="shared" si="17" ref="E92:L92">SUM(E65:E91)</f>
        <v>0</v>
      </c>
      <c r="F92" s="113">
        <f t="shared" si="17"/>
        <v>0</v>
      </c>
      <c r="G92" s="113">
        <f t="shared" si="17"/>
        <v>0</v>
      </c>
      <c r="H92" s="113">
        <f t="shared" si="17"/>
        <v>0</v>
      </c>
      <c r="I92" s="113">
        <f t="shared" si="17"/>
        <v>0.5050000000000001</v>
      </c>
      <c r="J92" s="113">
        <f t="shared" si="17"/>
        <v>0.2</v>
      </c>
      <c r="K92" s="113">
        <f t="shared" si="17"/>
        <v>0.5050000000000001</v>
      </c>
      <c r="L92" s="187">
        <f t="shared" si="17"/>
        <v>0.2</v>
      </c>
      <c r="M92" s="128">
        <f>SUM(M65:M73)</f>
        <v>0</v>
      </c>
      <c r="O92" s="54">
        <f>SUM(O65:O73)</f>
        <v>0.003</v>
      </c>
      <c r="Q92" s="54">
        <f>SUM(Q65:Q73)</f>
        <v>0</v>
      </c>
      <c r="S92" s="54">
        <f>SUM(S65:S73)</f>
        <v>0.003</v>
      </c>
    </row>
    <row r="93" spans="1:12" ht="13.5" thickTop="1">
      <c r="A93" s="174"/>
      <c r="B93" s="138"/>
      <c r="C93" s="138"/>
      <c r="D93" s="138"/>
      <c r="E93" s="104"/>
      <c r="F93" s="144"/>
      <c r="G93" s="144"/>
      <c r="H93" s="144"/>
      <c r="I93" s="144"/>
      <c r="J93" s="144"/>
      <c r="K93" s="144"/>
      <c r="L93" s="181"/>
    </row>
    <row r="94" spans="1:19" ht="12.75">
      <c r="A94" s="182" t="s">
        <v>52</v>
      </c>
      <c r="B94" s="143"/>
      <c r="C94" s="143"/>
      <c r="D94" s="143"/>
      <c r="E94" s="102"/>
      <c r="F94" s="108"/>
      <c r="G94" s="108"/>
      <c r="H94" s="108"/>
      <c r="I94" s="102"/>
      <c r="J94" s="102"/>
      <c r="K94" s="102"/>
      <c r="L94" s="170"/>
      <c r="M94" s="126"/>
      <c r="O94" s="47"/>
      <c r="Q94" s="47"/>
      <c r="S94" s="47"/>
    </row>
    <row r="95" spans="1:19" ht="12.75">
      <c r="A95" s="174" t="s">
        <v>205</v>
      </c>
      <c r="B95" s="137" t="s">
        <v>237</v>
      </c>
      <c r="C95" s="138" t="s">
        <v>1</v>
      </c>
      <c r="D95" s="138" t="s">
        <v>101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f>0.1+0.15</f>
        <v>0.25</v>
      </c>
      <c r="K95" s="104">
        <f>G95+I95</f>
        <v>0</v>
      </c>
      <c r="L95" s="172">
        <f>H95+J95</f>
        <v>0.25</v>
      </c>
      <c r="M95" s="129">
        <v>0</v>
      </c>
      <c r="N95" s="57"/>
      <c r="O95" s="52">
        <v>0.1</v>
      </c>
      <c r="P95" s="57"/>
      <c r="Q95" s="52">
        <v>0</v>
      </c>
      <c r="R95" s="57"/>
      <c r="S95" s="52">
        <v>0.1</v>
      </c>
    </row>
    <row r="96" spans="1:19" ht="12.75">
      <c r="A96" s="178" t="s">
        <v>13</v>
      </c>
      <c r="B96" s="146" t="s">
        <v>168</v>
      </c>
      <c r="C96" s="141" t="s">
        <v>1</v>
      </c>
      <c r="D96" s="141" t="s">
        <v>101</v>
      </c>
      <c r="E96" s="105">
        <v>0</v>
      </c>
      <c r="F96" s="105">
        <v>0</v>
      </c>
      <c r="G96" s="105">
        <v>0</v>
      </c>
      <c r="H96" s="105">
        <v>0</v>
      </c>
      <c r="I96" s="105">
        <v>0.073</v>
      </c>
      <c r="J96" s="105">
        <v>0</v>
      </c>
      <c r="K96" s="105">
        <f>G96+I96</f>
        <v>0.073</v>
      </c>
      <c r="L96" s="188">
        <f>H96+J96</f>
        <v>0</v>
      </c>
      <c r="M96" s="127"/>
      <c r="N96" s="57"/>
      <c r="O96" s="51"/>
      <c r="P96" s="57"/>
      <c r="Q96" s="51"/>
      <c r="R96" s="57"/>
      <c r="S96" s="51"/>
    </row>
    <row r="97" spans="1:19" ht="13.5" thickBot="1">
      <c r="A97" s="184"/>
      <c r="B97" s="138"/>
      <c r="C97" s="138"/>
      <c r="D97" s="138"/>
      <c r="E97" s="107">
        <f aca="true" t="shared" si="18" ref="E97:L97">SUM(E95:E96)</f>
        <v>0</v>
      </c>
      <c r="F97" s="107">
        <f t="shared" si="18"/>
        <v>0</v>
      </c>
      <c r="G97" s="107">
        <f t="shared" si="18"/>
        <v>0</v>
      </c>
      <c r="H97" s="107">
        <f t="shared" si="18"/>
        <v>0</v>
      </c>
      <c r="I97" s="107">
        <f t="shared" si="18"/>
        <v>0.073</v>
      </c>
      <c r="J97" s="107">
        <f t="shared" si="18"/>
        <v>0.25</v>
      </c>
      <c r="K97" s="107">
        <f t="shared" si="18"/>
        <v>0.073</v>
      </c>
      <c r="L97" s="187">
        <f t="shared" si="18"/>
        <v>0.25</v>
      </c>
      <c r="M97" s="128">
        <f>SUM(M95:M95)</f>
        <v>0</v>
      </c>
      <c r="O97" s="54">
        <f>SUM(O95:O95)</f>
        <v>0.1</v>
      </c>
      <c r="Q97" s="54">
        <f>SUM(Q95:Q95)</f>
        <v>0</v>
      </c>
      <c r="S97" s="54">
        <f>SUM(S95:S95)</f>
        <v>0.1</v>
      </c>
    </row>
    <row r="98" spans="1:12" ht="13.5" thickTop="1">
      <c r="A98" s="174"/>
      <c r="B98" s="138"/>
      <c r="C98" s="138"/>
      <c r="D98" s="138"/>
      <c r="E98" s="144"/>
      <c r="F98" s="104"/>
      <c r="G98" s="104"/>
      <c r="H98" s="104"/>
      <c r="I98" s="144"/>
      <c r="J98" s="144"/>
      <c r="K98" s="144"/>
      <c r="L98" s="181"/>
    </row>
    <row r="99" spans="1:19" ht="12.75">
      <c r="A99" s="182" t="s">
        <v>49</v>
      </c>
      <c r="B99" s="143"/>
      <c r="C99" s="143"/>
      <c r="D99" s="143"/>
      <c r="E99" s="102"/>
      <c r="F99" s="108"/>
      <c r="G99" s="108"/>
      <c r="H99" s="108"/>
      <c r="I99" s="102"/>
      <c r="J99" s="102"/>
      <c r="K99" s="102"/>
      <c r="L99" s="170"/>
      <c r="M99" s="126"/>
      <c r="O99" s="47"/>
      <c r="Q99" s="47"/>
      <c r="S99" s="47"/>
    </row>
    <row r="100" spans="1:19" ht="12.75">
      <c r="A100" s="174" t="s">
        <v>15</v>
      </c>
      <c r="B100" s="138" t="s">
        <v>18</v>
      </c>
      <c r="C100" s="138" t="s">
        <v>1</v>
      </c>
      <c r="D100" s="138"/>
      <c r="E100" s="104">
        <v>0</v>
      </c>
      <c r="F100" s="104">
        <v>-0.13</v>
      </c>
      <c r="G100" s="104">
        <v>-0.13</v>
      </c>
      <c r="H100" s="104">
        <v>0</v>
      </c>
      <c r="I100" s="104">
        <v>0</v>
      </c>
      <c r="J100" s="104">
        <v>0</v>
      </c>
      <c r="K100" s="109">
        <f aca="true" t="shared" si="19" ref="K100:K113">G100+I100</f>
        <v>-0.13</v>
      </c>
      <c r="L100" s="177">
        <f aca="true" t="shared" si="20" ref="L100:L113">H100+J100</f>
        <v>0</v>
      </c>
      <c r="M100" s="135"/>
      <c r="O100" s="48"/>
      <c r="Q100" s="48"/>
      <c r="S100" s="48"/>
    </row>
    <row r="101" spans="1:19" ht="12.75">
      <c r="A101" s="174" t="s">
        <v>15</v>
      </c>
      <c r="B101" s="138" t="s">
        <v>19</v>
      </c>
      <c r="C101" s="138" t="s">
        <v>1</v>
      </c>
      <c r="D101" s="138"/>
      <c r="E101" s="104">
        <v>0</v>
      </c>
      <c r="F101" s="104">
        <v>0.061</v>
      </c>
      <c r="G101" s="104">
        <v>0.061</v>
      </c>
      <c r="H101" s="104">
        <v>0</v>
      </c>
      <c r="I101" s="104">
        <v>0</v>
      </c>
      <c r="J101" s="104">
        <v>0</v>
      </c>
      <c r="K101" s="109">
        <f t="shared" si="19"/>
        <v>0.061</v>
      </c>
      <c r="L101" s="177">
        <f t="shared" si="20"/>
        <v>0</v>
      </c>
      <c r="M101" s="135"/>
      <c r="O101" s="48"/>
      <c r="Q101" s="48"/>
      <c r="S101" s="48"/>
    </row>
    <row r="102" spans="1:19" ht="12.75">
      <c r="A102" s="174" t="s">
        <v>13</v>
      </c>
      <c r="B102" s="138" t="s">
        <v>20</v>
      </c>
      <c r="C102" s="138" t="s">
        <v>1</v>
      </c>
      <c r="D102" s="138"/>
      <c r="E102" s="104">
        <v>0</v>
      </c>
      <c r="F102" s="104">
        <v>0.063</v>
      </c>
      <c r="G102" s="104">
        <v>0.063</v>
      </c>
      <c r="H102" s="104">
        <v>0</v>
      </c>
      <c r="I102" s="104">
        <v>0.14</v>
      </c>
      <c r="J102" s="104">
        <v>0</v>
      </c>
      <c r="K102" s="109">
        <f t="shared" si="19"/>
        <v>0.203</v>
      </c>
      <c r="L102" s="177">
        <f t="shared" si="20"/>
        <v>0</v>
      </c>
      <c r="M102" s="135"/>
      <c r="O102" s="48"/>
      <c r="Q102" s="48"/>
      <c r="S102" s="48"/>
    </row>
    <row r="103" spans="1:19" ht="12.75">
      <c r="A103" s="185" t="s">
        <v>21</v>
      </c>
      <c r="B103" s="138" t="s">
        <v>22</v>
      </c>
      <c r="C103" s="138" t="s">
        <v>1</v>
      </c>
      <c r="D103" s="138"/>
      <c r="E103" s="104">
        <v>0</v>
      </c>
      <c r="F103" s="104">
        <v>0.303</v>
      </c>
      <c r="G103" s="104">
        <v>0.303</v>
      </c>
      <c r="H103" s="104">
        <v>0</v>
      </c>
      <c r="I103" s="104">
        <v>0</v>
      </c>
      <c r="J103" s="104">
        <v>0</v>
      </c>
      <c r="K103" s="109">
        <f t="shared" si="19"/>
        <v>0.303</v>
      </c>
      <c r="L103" s="177">
        <f t="shared" si="20"/>
        <v>0</v>
      </c>
      <c r="M103" s="135"/>
      <c r="O103" s="48"/>
      <c r="Q103" s="48"/>
      <c r="S103" s="48"/>
    </row>
    <row r="104" spans="1:19" ht="12.75">
      <c r="A104" s="174" t="s">
        <v>13</v>
      </c>
      <c r="B104" s="138" t="s">
        <v>23</v>
      </c>
      <c r="C104" s="138" t="s">
        <v>1</v>
      </c>
      <c r="D104" s="138" t="s">
        <v>105</v>
      </c>
      <c r="E104" s="104">
        <v>0</v>
      </c>
      <c r="F104" s="104">
        <v>0.013000000000000005</v>
      </c>
      <c r="G104" s="104">
        <v>0</v>
      </c>
      <c r="H104" s="104">
        <v>0.013</v>
      </c>
      <c r="I104" s="104">
        <v>0</v>
      </c>
      <c r="J104" s="104">
        <v>0</v>
      </c>
      <c r="K104" s="109">
        <f t="shared" si="19"/>
        <v>0</v>
      </c>
      <c r="L104" s="172">
        <f t="shared" si="20"/>
        <v>0.013</v>
      </c>
      <c r="M104" s="135"/>
      <c r="O104" s="48"/>
      <c r="Q104" s="48"/>
      <c r="S104" s="48"/>
    </row>
    <row r="105" spans="1:19" ht="12.75">
      <c r="A105" s="174" t="s">
        <v>16</v>
      </c>
      <c r="B105" s="138" t="s">
        <v>24</v>
      </c>
      <c r="C105" s="138" t="s">
        <v>1</v>
      </c>
      <c r="D105" s="138"/>
      <c r="E105" s="104">
        <v>0</v>
      </c>
      <c r="F105" s="104">
        <v>0.01</v>
      </c>
      <c r="G105" s="104">
        <v>0</v>
      </c>
      <c r="H105" s="104">
        <v>0.01</v>
      </c>
      <c r="I105" s="104">
        <v>0</v>
      </c>
      <c r="J105" s="109">
        <v>0</v>
      </c>
      <c r="K105" s="109">
        <f t="shared" si="19"/>
        <v>0</v>
      </c>
      <c r="L105" s="172">
        <f t="shared" si="20"/>
        <v>0.01</v>
      </c>
      <c r="M105" s="135"/>
      <c r="O105" s="48"/>
      <c r="Q105" s="48"/>
      <c r="S105" s="48"/>
    </row>
    <row r="106" spans="1:19" ht="12.75">
      <c r="A106" s="174" t="s">
        <v>16</v>
      </c>
      <c r="B106" s="138" t="s">
        <v>25</v>
      </c>
      <c r="C106" s="138" t="s">
        <v>1</v>
      </c>
      <c r="D106" s="138" t="s">
        <v>105</v>
      </c>
      <c r="E106" s="104">
        <v>0</v>
      </c>
      <c r="F106" s="104">
        <v>0.045</v>
      </c>
      <c r="G106" s="104">
        <v>0</v>
      </c>
      <c r="H106" s="104">
        <v>0.045</v>
      </c>
      <c r="I106" s="104">
        <v>0</v>
      </c>
      <c r="J106" s="104">
        <v>0</v>
      </c>
      <c r="K106" s="109">
        <f t="shared" si="19"/>
        <v>0</v>
      </c>
      <c r="L106" s="172">
        <f t="shared" si="20"/>
        <v>0.045</v>
      </c>
      <c r="M106" s="135"/>
      <c r="O106" s="48"/>
      <c r="Q106" s="48"/>
      <c r="S106" s="48"/>
    </row>
    <row r="107" spans="1:19" ht="25.5">
      <c r="A107" s="174" t="s">
        <v>16</v>
      </c>
      <c r="B107" s="138" t="s">
        <v>26</v>
      </c>
      <c r="C107" s="138" t="s">
        <v>1</v>
      </c>
      <c r="D107" s="138" t="s">
        <v>105</v>
      </c>
      <c r="E107" s="104">
        <v>0</v>
      </c>
      <c r="F107" s="104">
        <v>0.14400000000000002</v>
      </c>
      <c r="G107" s="104">
        <v>0</v>
      </c>
      <c r="H107" s="104">
        <v>0.144</v>
      </c>
      <c r="I107" s="104">
        <v>0</v>
      </c>
      <c r="J107" s="104">
        <v>0.095</v>
      </c>
      <c r="K107" s="109">
        <f t="shared" si="19"/>
        <v>0</v>
      </c>
      <c r="L107" s="172">
        <f t="shared" si="20"/>
        <v>0.239</v>
      </c>
      <c r="M107" s="135"/>
      <c r="O107" s="48"/>
      <c r="Q107" s="48"/>
      <c r="S107" s="48"/>
    </row>
    <row r="108" spans="1:19" ht="12.75">
      <c r="A108" s="185" t="s">
        <v>21</v>
      </c>
      <c r="B108" s="138" t="s">
        <v>17</v>
      </c>
      <c r="C108" s="138" t="s">
        <v>1</v>
      </c>
      <c r="D108" s="138" t="s">
        <v>105</v>
      </c>
      <c r="E108" s="104">
        <v>0</v>
      </c>
      <c r="F108" s="104">
        <v>0.31200000000000006</v>
      </c>
      <c r="G108" s="104">
        <v>0.096</v>
      </c>
      <c r="H108" s="104">
        <v>0.216</v>
      </c>
      <c r="I108" s="104">
        <v>0</v>
      </c>
      <c r="J108" s="104">
        <v>0</v>
      </c>
      <c r="K108" s="109">
        <f t="shared" si="19"/>
        <v>0.096</v>
      </c>
      <c r="L108" s="172">
        <f t="shared" si="20"/>
        <v>0.216</v>
      </c>
      <c r="M108" s="135"/>
      <c r="O108" s="48"/>
      <c r="Q108" s="48"/>
      <c r="S108" s="48"/>
    </row>
    <row r="109" spans="1:19" ht="12.75">
      <c r="A109" s="174" t="s">
        <v>13</v>
      </c>
      <c r="B109" s="138" t="s">
        <v>165</v>
      </c>
      <c r="C109" s="138" t="s">
        <v>1</v>
      </c>
      <c r="D109" s="138" t="s">
        <v>105</v>
      </c>
      <c r="E109" s="104">
        <v>0</v>
      </c>
      <c r="F109" s="104">
        <v>0.022</v>
      </c>
      <c r="G109" s="104">
        <v>0</v>
      </c>
      <c r="H109" s="104">
        <v>0.022</v>
      </c>
      <c r="I109" s="104">
        <v>0</v>
      </c>
      <c r="J109" s="104">
        <v>0.098</v>
      </c>
      <c r="K109" s="109">
        <f t="shared" si="19"/>
        <v>0</v>
      </c>
      <c r="L109" s="172">
        <f t="shared" si="20"/>
        <v>0.12</v>
      </c>
      <c r="M109" s="135"/>
      <c r="O109" s="48"/>
      <c r="Q109" s="48"/>
      <c r="S109" s="48"/>
    </row>
    <row r="110" spans="1:19" ht="12.75">
      <c r="A110" s="174" t="s">
        <v>16</v>
      </c>
      <c r="B110" s="138" t="s">
        <v>146</v>
      </c>
      <c r="C110" s="138"/>
      <c r="D110" s="138"/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0.039</v>
      </c>
      <c r="K110" s="109">
        <f t="shared" si="19"/>
        <v>0</v>
      </c>
      <c r="L110" s="172">
        <f t="shared" si="20"/>
        <v>0.039</v>
      </c>
      <c r="M110" s="135"/>
      <c r="O110" s="48"/>
      <c r="Q110" s="48"/>
      <c r="S110" s="48"/>
    </row>
    <row r="111" spans="1:19" ht="12.75">
      <c r="A111" s="174" t="s">
        <v>16</v>
      </c>
      <c r="B111" s="138" t="s">
        <v>145</v>
      </c>
      <c r="C111" s="138"/>
      <c r="D111" s="138"/>
      <c r="E111" s="104">
        <v>0</v>
      </c>
      <c r="F111" s="104">
        <v>0</v>
      </c>
      <c r="G111" s="104">
        <v>0</v>
      </c>
      <c r="H111" s="104">
        <v>0</v>
      </c>
      <c r="I111" s="104">
        <v>0.04</v>
      </c>
      <c r="J111" s="104">
        <v>0</v>
      </c>
      <c r="K111" s="109">
        <f t="shared" si="19"/>
        <v>0.04</v>
      </c>
      <c r="L111" s="172">
        <f t="shared" si="20"/>
        <v>0</v>
      </c>
      <c r="M111" s="135"/>
      <c r="O111" s="48"/>
      <c r="Q111" s="48"/>
      <c r="S111" s="48"/>
    </row>
    <row r="112" spans="1:19" ht="12.75">
      <c r="A112" s="174" t="s">
        <v>16</v>
      </c>
      <c r="B112" s="138" t="s">
        <v>144</v>
      </c>
      <c r="C112" s="138"/>
      <c r="D112" s="138"/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0.078</v>
      </c>
      <c r="K112" s="109">
        <f t="shared" si="19"/>
        <v>0</v>
      </c>
      <c r="L112" s="172">
        <f t="shared" si="20"/>
        <v>0.078</v>
      </c>
      <c r="M112" s="135"/>
      <c r="O112" s="48"/>
      <c r="Q112" s="48"/>
      <c r="S112" s="48"/>
    </row>
    <row r="113" spans="1:19" ht="25.5">
      <c r="A113" s="178" t="s">
        <v>16</v>
      </c>
      <c r="B113" s="141" t="s">
        <v>166</v>
      </c>
      <c r="C113" s="141"/>
      <c r="D113" s="141"/>
      <c r="E113" s="105">
        <v>0</v>
      </c>
      <c r="F113" s="105">
        <v>0</v>
      </c>
      <c r="G113" s="105">
        <v>0</v>
      </c>
      <c r="H113" s="105">
        <v>0</v>
      </c>
      <c r="I113" s="105">
        <v>0.052</v>
      </c>
      <c r="J113" s="105">
        <v>0.098</v>
      </c>
      <c r="K113" s="111">
        <f t="shared" si="19"/>
        <v>0.052</v>
      </c>
      <c r="L113" s="188">
        <f t="shared" si="20"/>
        <v>0.098</v>
      </c>
      <c r="M113" s="135"/>
      <c r="O113" s="48"/>
      <c r="Q113" s="48"/>
      <c r="S113" s="48"/>
    </row>
    <row r="114" spans="1:19" ht="13.5" thickBot="1">
      <c r="A114" s="189"/>
      <c r="B114" s="3"/>
      <c r="C114" s="3"/>
      <c r="D114" s="3"/>
      <c r="E114" s="112">
        <f aca="true" t="shared" si="21" ref="E114:L114">SUM(E100:E113)</f>
        <v>0</v>
      </c>
      <c r="F114" s="112">
        <f t="shared" si="21"/>
        <v>0.8430000000000001</v>
      </c>
      <c r="G114" s="112">
        <f t="shared" si="21"/>
        <v>0.393</v>
      </c>
      <c r="H114" s="112">
        <f t="shared" si="21"/>
        <v>0.45</v>
      </c>
      <c r="I114" s="107">
        <f t="shared" si="21"/>
        <v>0.232</v>
      </c>
      <c r="J114" s="112">
        <f t="shared" si="21"/>
        <v>0.40800000000000003</v>
      </c>
      <c r="K114" s="112">
        <f t="shared" si="21"/>
        <v>0.6250000000000001</v>
      </c>
      <c r="L114" s="175">
        <f t="shared" si="21"/>
        <v>0.858</v>
      </c>
      <c r="M114" s="128">
        <f>SUM(M100:M109)</f>
        <v>0</v>
      </c>
      <c r="O114" s="54">
        <f>SUM(O100:O109)</f>
        <v>0</v>
      </c>
      <c r="Q114" s="54">
        <f>SUM(Q100:Q109)</f>
        <v>0</v>
      </c>
      <c r="S114" s="54">
        <f>SUM(S100:S109)</f>
        <v>0</v>
      </c>
    </row>
    <row r="115" spans="1:12" ht="14.25" thickBot="1" thickTop="1">
      <c r="A115" s="190"/>
      <c r="B115" s="3"/>
      <c r="C115" s="3"/>
      <c r="D115" s="3"/>
      <c r="E115" s="191"/>
      <c r="F115" s="5"/>
      <c r="G115" s="5"/>
      <c r="H115" s="5"/>
      <c r="I115" s="191"/>
      <c r="J115" s="191"/>
      <c r="K115" s="191"/>
      <c r="L115" s="192"/>
    </row>
    <row r="116" spans="1:19" ht="13.5" thickBot="1">
      <c r="A116" s="148" t="s">
        <v>213</v>
      </c>
      <c r="B116" s="149"/>
      <c r="C116" s="149"/>
      <c r="D116" s="155"/>
      <c r="E116" s="150">
        <f aca="true" t="shared" si="22" ref="E116:L116">E114+E62+E58+E51+E92+E97+E42+E29+E17+E12</f>
        <v>0</v>
      </c>
      <c r="F116" s="150">
        <f t="shared" si="22"/>
        <v>1.1780000000000002</v>
      </c>
      <c r="G116" s="150">
        <f t="shared" si="22"/>
        <v>0.393</v>
      </c>
      <c r="H116" s="150">
        <f t="shared" si="22"/>
        <v>0.7849999999999999</v>
      </c>
      <c r="I116" s="150">
        <f t="shared" si="22"/>
        <v>1.0500000000000003</v>
      </c>
      <c r="J116" s="150">
        <f t="shared" si="22"/>
        <v>2.547</v>
      </c>
      <c r="K116" s="150">
        <f t="shared" si="22"/>
        <v>1.4430000000000003</v>
      </c>
      <c r="L116" s="151">
        <f t="shared" si="22"/>
        <v>3.3320000000000003</v>
      </c>
      <c r="M116" s="147" t="e">
        <f>M114+M62+M58+M51+M92+M97+M42+M29+M17</f>
        <v>#REF!</v>
      </c>
      <c r="O116" s="71" t="e">
        <f>O114+O62+O58+O51+O92+O97+O42+O29+O17</f>
        <v>#REF!</v>
      </c>
      <c r="Q116" s="71" t="e">
        <f>Q114+Q62+Q58+Q51+Q92+Q97+Q42+Q29+Q17</f>
        <v>#REF!</v>
      </c>
      <c r="S116" s="71" t="e">
        <f>S114+S62+S58+S51+S92+S97+S42+S29+S17</f>
        <v>#REF!</v>
      </c>
    </row>
    <row r="118" spans="1:5" ht="12.75">
      <c r="A118" s="122"/>
      <c r="B118" s="121"/>
      <c r="C118" s="121"/>
      <c r="E118" s="116"/>
    </row>
    <row r="119" spans="1:5" ht="12.75">
      <c r="A119" s="121"/>
      <c r="B119" s="121"/>
      <c r="C119" s="121"/>
      <c r="E119" s="116"/>
    </row>
    <row r="120" spans="1:5" ht="12.75">
      <c r="A120" s="121"/>
      <c r="B120" s="121"/>
      <c r="C120" s="121"/>
      <c r="E120" s="116"/>
    </row>
    <row r="123" ht="12.75">
      <c r="A123" s="121"/>
    </row>
  </sheetData>
  <printOptions gridLines="1"/>
  <pageMargins left="0.48" right="0.28" top="0.52" bottom="0.49" header="0.35" footer="0.5"/>
  <pageSetup fitToHeight="0" horizontalDpi="600" verticalDpi="600" orientation="portrait" paperSize="9" scale="75" r:id="rId3"/>
  <headerFooter alignWithMargins="0">
    <oddHeader>&amp;C&amp;"Arial,Bold"&amp;11ANNEX 1 CABINET REPORT - 21 FEBRUARY 2007&amp;"Times New Roman,Regular"&amp;10
&amp;R&amp;"Arial,Bold"&amp;12APPENDIX A</oddHeader>
  </headerFooter>
  <rowBreaks count="1" manualBreakCount="1">
    <brk id="63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view="pageBreakPreview" zoomScale="60" workbookViewId="0" topLeftCell="A1">
      <pane xSplit="4" ySplit="4" topLeftCell="E29" activePane="bottomRight" state="frozen"/>
      <selection pane="topLeft" activeCell="B134" sqref="B134"/>
      <selection pane="topRight" activeCell="B134" sqref="B134"/>
      <selection pane="bottomLeft" activeCell="B134" sqref="B134"/>
      <selection pane="bottomRight" activeCell="D71" sqref="D71"/>
    </sheetView>
  </sheetViews>
  <sheetFormatPr defaultColWidth="9.33203125" defaultRowHeight="12.75"/>
  <cols>
    <col min="1" max="1" width="44.66015625" style="76" customWidth="1"/>
    <col min="2" max="2" width="39.66015625" style="42" customWidth="1"/>
    <col min="3" max="3" width="67.5" style="42" customWidth="1"/>
    <col min="4" max="4" width="18.5" style="42" customWidth="1"/>
    <col min="5" max="5" width="16.16015625" style="42" customWidth="1"/>
    <col min="6" max="6" width="19.83203125" style="7" customWidth="1"/>
    <col min="7" max="7" width="18.16015625" style="7" customWidth="1"/>
    <col min="8" max="16384" width="9.33203125" style="7" customWidth="1"/>
  </cols>
  <sheetData>
    <row r="1" spans="1:2" ht="12.75">
      <c r="A1" s="75"/>
      <c r="B1" s="41" t="s">
        <v>54</v>
      </c>
    </row>
    <row r="2" spans="1:7" ht="12.75">
      <c r="A2" s="75"/>
      <c r="B2" s="43"/>
      <c r="F2" s="193" t="s">
        <v>57</v>
      </c>
      <c r="G2" s="194"/>
    </row>
    <row r="3" spans="1:5" ht="12.75">
      <c r="A3" s="75"/>
      <c r="D3" s="44"/>
      <c r="E3" s="44"/>
    </row>
    <row r="4" spans="1:7" ht="38.25">
      <c r="A4" s="72" t="s">
        <v>176</v>
      </c>
      <c r="B4" s="45" t="s">
        <v>34</v>
      </c>
      <c r="C4" s="45" t="s">
        <v>28</v>
      </c>
      <c r="D4" s="45" t="s">
        <v>36</v>
      </c>
      <c r="E4" s="46" t="s">
        <v>99</v>
      </c>
      <c r="F4" s="45" t="s">
        <v>55</v>
      </c>
      <c r="G4" s="45" t="s">
        <v>56</v>
      </c>
    </row>
    <row r="5" spans="1:8" ht="12.75">
      <c r="A5" s="68" t="s">
        <v>60</v>
      </c>
      <c r="B5" s="58"/>
      <c r="C5" s="58" t="s">
        <v>74</v>
      </c>
      <c r="D5" s="3" t="s">
        <v>1</v>
      </c>
      <c r="E5" s="70" t="s">
        <v>103</v>
      </c>
      <c r="F5" s="59"/>
      <c r="G5" s="59">
        <v>0.025</v>
      </c>
      <c r="H5" s="57"/>
    </row>
    <row r="6" spans="1:8" ht="12.75">
      <c r="A6" s="68" t="s">
        <v>60</v>
      </c>
      <c r="B6" s="58"/>
      <c r="C6" s="58" t="s">
        <v>73</v>
      </c>
      <c r="D6" s="3" t="s">
        <v>1</v>
      </c>
      <c r="E6" s="70" t="s">
        <v>103</v>
      </c>
      <c r="F6" s="59"/>
      <c r="G6" s="59">
        <v>0.025</v>
      </c>
      <c r="H6" s="57"/>
    </row>
    <row r="7" spans="1:8" ht="12.75">
      <c r="A7" s="68" t="s">
        <v>60</v>
      </c>
      <c r="B7" s="58" t="s">
        <v>41</v>
      </c>
      <c r="C7" s="58" t="s">
        <v>41</v>
      </c>
      <c r="D7" s="3" t="s">
        <v>1</v>
      </c>
      <c r="E7" s="5"/>
      <c r="F7" s="59"/>
      <c r="G7" s="59"/>
      <c r="H7" s="57"/>
    </row>
    <row r="8" spans="1:8" ht="12.75">
      <c r="A8" s="68" t="s">
        <v>60</v>
      </c>
      <c r="B8" s="58" t="s">
        <v>35</v>
      </c>
      <c r="C8" s="68" t="s">
        <v>2</v>
      </c>
      <c r="D8" s="3" t="s">
        <v>1</v>
      </c>
      <c r="E8" s="4"/>
      <c r="F8" s="59"/>
      <c r="G8" s="59">
        <v>0.1</v>
      </c>
      <c r="H8" s="57"/>
    </row>
    <row r="9" spans="1:8" ht="12.75">
      <c r="A9" s="68" t="s">
        <v>60</v>
      </c>
      <c r="B9" s="58"/>
      <c r="C9" s="58" t="s">
        <v>75</v>
      </c>
      <c r="D9" s="3" t="s">
        <v>1</v>
      </c>
      <c r="E9" s="70" t="s">
        <v>103</v>
      </c>
      <c r="F9" s="59"/>
      <c r="G9" s="59">
        <v>0.02</v>
      </c>
      <c r="H9" s="57"/>
    </row>
    <row r="10" spans="1:8" ht="12.75">
      <c r="A10" s="68" t="s">
        <v>60</v>
      </c>
      <c r="B10" s="58"/>
      <c r="C10" s="58" t="s">
        <v>40</v>
      </c>
      <c r="D10" s="3" t="s">
        <v>1</v>
      </c>
      <c r="E10" s="3"/>
      <c r="F10" s="59"/>
      <c r="G10" s="59">
        <v>0.03</v>
      </c>
      <c r="H10" s="57"/>
    </row>
    <row r="11" spans="1:8" ht="12.75">
      <c r="A11" s="68" t="s">
        <v>60</v>
      </c>
      <c r="B11" s="58"/>
      <c r="C11" s="58" t="s">
        <v>3</v>
      </c>
      <c r="D11" s="3" t="s">
        <v>1</v>
      </c>
      <c r="E11" s="3"/>
      <c r="F11" s="59"/>
      <c r="G11" s="59">
        <v>0.007</v>
      </c>
      <c r="H11" s="57"/>
    </row>
    <row r="12" spans="1:8" ht="12.75">
      <c r="A12" s="58" t="s">
        <v>58</v>
      </c>
      <c r="B12" s="58" t="s">
        <v>169</v>
      </c>
      <c r="C12" s="3" t="s">
        <v>170</v>
      </c>
      <c r="D12" s="3" t="s">
        <v>1</v>
      </c>
      <c r="E12" s="50"/>
      <c r="F12" s="59">
        <v>0.022</v>
      </c>
      <c r="G12" s="59"/>
      <c r="H12" s="57"/>
    </row>
    <row r="13" spans="1:8" ht="25.5">
      <c r="A13" s="58" t="s">
        <v>58</v>
      </c>
      <c r="B13" s="3"/>
      <c r="C13" s="58" t="s">
        <v>80</v>
      </c>
      <c r="D13" s="3" t="s">
        <v>1</v>
      </c>
      <c r="E13" s="70" t="s">
        <v>106</v>
      </c>
      <c r="F13" s="59"/>
      <c r="G13" s="59">
        <v>0.2</v>
      </c>
      <c r="H13" s="57"/>
    </row>
    <row r="14" spans="1:8" ht="12.75">
      <c r="A14" s="58" t="s">
        <v>58</v>
      </c>
      <c r="B14" s="58"/>
      <c r="C14" s="3" t="s">
        <v>111</v>
      </c>
      <c r="D14" s="4" t="s">
        <v>9</v>
      </c>
      <c r="E14" s="50" t="s">
        <v>100</v>
      </c>
      <c r="F14" s="59"/>
      <c r="G14" s="59"/>
      <c r="H14" s="57"/>
    </row>
    <row r="15" spans="1:8" ht="12.75">
      <c r="A15" s="68" t="s">
        <v>184</v>
      </c>
      <c r="B15" s="68" t="s">
        <v>184</v>
      </c>
      <c r="C15" s="58" t="s">
        <v>64</v>
      </c>
      <c r="D15" s="3" t="s">
        <v>1</v>
      </c>
      <c r="E15" s="70" t="s">
        <v>101</v>
      </c>
      <c r="F15" s="59"/>
      <c r="G15" s="73">
        <v>0.1</v>
      </c>
      <c r="H15" s="57"/>
    </row>
    <row r="16" spans="1:8" ht="12.75">
      <c r="A16" s="68" t="s">
        <v>184</v>
      </c>
      <c r="B16" s="68" t="s">
        <v>184</v>
      </c>
      <c r="C16" s="58" t="s">
        <v>119</v>
      </c>
      <c r="D16" s="3" t="s">
        <v>1</v>
      </c>
      <c r="E16" s="3"/>
      <c r="F16" s="59"/>
      <c r="G16" s="73">
        <v>0.3</v>
      </c>
      <c r="H16" s="57"/>
    </row>
    <row r="17" spans="1:8" ht="12.75">
      <c r="A17" s="68" t="s">
        <v>184</v>
      </c>
      <c r="B17" s="68" t="s">
        <v>184</v>
      </c>
      <c r="C17" s="58" t="s">
        <v>63</v>
      </c>
      <c r="D17" s="3" t="s">
        <v>1</v>
      </c>
      <c r="E17" s="70" t="s">
        <v>101</v>
      </c>
      <c r="F17" s="59"/>
      <c r="G17" s="73">
        <v>0.25</v>
      </c>
      <c r="H17" s="57"/>
    </row>
    <row r="18" spans="1:8" ht="12.75">
      <c r="A18" s="68" t="s">
        <v>184</v>
      </c>
      <c r="B18" s="68" t="s">
        <v>184</v>
      </c>
      <c r="C18" s="58" t="s">
        <v>69</v>
      </c>
      <c r="D18" s="3" t="s">
        <v>1</v>
      </c>
      <c r="E18" s="70" t="s">
        <v>101</v>
      </c>
      <c r="F18" s="59"/>
      <c r="G18" s="73">
        <v>0.02</v>
      </c>
      <c r="H18" s="57"/>
    </row>
    <row r="19" spans="1:8" ht="12.75">
      <c r="A19" s="58" t="s">
        <v>53</v>
      </c>
      <c r="B19" s="68"/>
      <c r="C19" s="58" t="s">
        <v>70</v>
      </c>
      <c r="D19" s="3" t="s">
        <v>1</v>
      </c>
      <c r="E19" s="70" t="s">
        <v>101</v>
      </c>
      <c r="F19" s="59"/>
      <c r="G19" s="73">
        <v>0.01</v>
      </c>
      <c r="H19" s="57"/>
    </row>
    <row r="20" spans="1:8" ht="12.75">
      <c r="A20" s="68" t="s">
        <v>184</v>
      </c>
      <c r="B20" s="68" t="s">
        <v>184</v>
      </c>
      <c r="C20" s="58" t="s">
        <v>85</v>
      </c>
      <c r="D20" s="3" t="s">
        <v>1</v>
      </c>
      <c r="E20" s="74" t="s">
        <v>101</v>
      </c>
      <c r="F20" s="59"/>
      <c r="G20" s="73">
        <v>0.01</v>
      </c>
      <c r="H20" s="58" t="s">
        <v>174</v>
      </c>
    </row>
    <row r="21" spans="1:8" ht="12.75">
      <c r="A21" s="58" t="s">
        <v>53</v>
      </c>
      <c r="B21" s="58"/>
      <c r="C21" s="58" t="s">
        <v>66</v>
      </c>
      <c r="D21" s="3" t="s">
        <v>1</v>
      </c>
      <c r="E21" s="70"/>
      <c r="F21" s="59"/>
      <c r="G21" s="73">
        <v>0.018</v>
      </c>
      <c r="H21" s="57"/>
    </row>
    <row r="22" spans="1:8" ht="12.75">
      <c r="A22" s="58" t="s">
        <v>53</v>
      </c>
      <c r="B22" s="58" t="s">
        <v>150</v>
      </c>
      <c r="C22" s="58" t="s">
        <v>151</v>
      </c>
      <c r="D22" s="3" t="s">
        <v>1</v>
      </c>
      <c r="E22" s="70"/>
      <c r="F22" s="59"/>
      <c r="G22" s="73">
        <v>0.029</v>
      </c>
      <c r="H22" s="57"/>
    </row>
    <row r="23" spans="1:8" ht="12.75">
      <c r="A23" s="68" t="s">
        <v>184</v>
      </c>
      <c r="B23" s="68" t="s">
        <v>184</v>
      </c>
      <c r="C23" s="58" t="s">
        <v>84</v>
      </c>
      <c r="D23" s="3" t="s">
        <v>1</v>
      </c>
      <c r="E23" s="74" t="s">
        <v>101</v>
      </c>
      <c r="F23" s="59"/>
      <c r="G23" s="73">
        <v>0.01</v>
      </c>
      <c r="H23" s="57"/>
    </row>
    <row r="24" spans="1:8" ht="12.75">
      <c r="A24" s="58" t="s">
        <v>53</v>
      </c>
      <c r="B24" s="58" t="s">
        <v>87</v>
      </c>
      <c r="C24" s="58" t="s">
        <v>82</v>
      </c>
      <c r="D24" s="3" t="s">
        <v>1</v>
      </c>
      <c r="E24" s="5"/>
      <c r="F24" s="59"/>
      <c r="G24" s="73">
        <v>0.025</v>
      </c>
      <c r="H24" s="58"/>
    </row>
    <row r="25" spans="1:8" ht="12.75">
      <c r="A25" s="58" t="s">
        <v>53</v>
      </c>
      <c r="B25" s="58" t="s">
        <v>33</v>
      </c>
      <c r="C25" s="58" t="s">
        <v>38</v>
      </c>
      <c r="D25" s="3" t="s">
        <v>1</v>
      </c>
      <c r="E25" s="5"/>
      <c r="F25" s="59"/>
      <c r="G25" s="73"/>
      <c r="H25" s="67"/>
    </row>
    <row r="26" spans="1:8" ht="12.75">
      <c r="A26" s="58" t="s">
        <v>53</v>
      </c>
      <c r="B26" s="58"/>
      <c r="C26" s="58" t="s">
        <v>83</v>
      </c>
      <c r="D26" s="3" t="s">
        <v>1</v>
      </c>
      <c r="E26" s="5"/>
      <c r="F26" s="59"/>
      <c r="G26" s="73">
        <v>0.009000000000000001</v>
      </c>
      <c r="H26" s="57"/>
    </row>
    <row r="27" spans="1:8" ht="12.75">
      <c r="A27" s="58" t="s">
        <v>53</v>
      </c>
      <c r="B27" s="58" t="s">
        <v>33</v>
      </c>
      <c r="C27" s="58" t="s">
        <v>39</v>
      </c>
      <c r="D27" s="3" t="s">
        <v>1</v>
      </c>
      <c r="E27" s="5"/>
      <c r="F27" s="59"/>
      <c r="G27" s="73"/>
      <c r="H27" s="58" t="s">
        <v>174</v>
      </c>
    </row>
    <row r="28" spans="1:8" ht="12.75">
      <c r="A28" s="58" t="s">
        <v>53</v>
      </c>
      <c r="B28" s="58" t="s">
        <v>152</v>
      </c>
      <c r="C28" s="58" t="s">
        <v>153</v>
      </c>
      <c r="D28" s="3" t="s">
        <v>1</v>
      </c>
      <c r="E28" s="70"/>
      <c r="F28" s="59"/>
      <c r="G28" s="73">
        <v>0.035</v>
      </c>
      <c r="H28" s="57"/>
    </row>
    <row r="29" spans="1:8" ht="12.75">
      <c r="A29" s="58" t="s">
        <v>53</v>
      </c>
      <c r="B29" s="58"/>
      <c r="C29" s="58" t="s">
        <v>71</v>
      </c>
      <c r="D29" s="3" t="s">
        <v>1</v>
      </c>
      <c r="E29" s="70" t="s">
        <v>101</v>
      </c>
      <c r="F29" s="59"/>
      <c r="G29" s="73">
        <v>0.005</v>
      </c>
      <c r="H29" s="57"/>
    </row>
    <row r="30" spans="1:8" ht="12.75">
      <c r="A30" s="68" t="s">
        <v>184</v>
      </c>
      <c r="B30" s="68" t="s">
        <v>184</v>
      </c>
      <c r="C30" s="58" t="s">
        <v>68</v>
      </c>
      <c r="D30" s="3" t="s">
        <v>1</v>
      </c>
      <c r="E30" s="70" t="s">
        <v>101</v>
      </c>
      <c r="F30" s="59"/>
      <c r="G30" s="73">
        <v>0.02</v>
      </c>
      <c r="H30" s="57"/>
    </row>
    <row r="31" spans="1:8" ht="12.75">
      <c r="A31" s="58" t="s">
        <v>53</v>
      </c>
      <c r="B31" s="58" t="s">
        <v>148</v>
      </c>
      <c r="C31" s="58" t="s">
        <v>147</v>
      </c>
      <c r="D31" s="3" t="s">
        <v>1</v>
      </c>
      <c r="E31" s="70"/>
      <c r="F31" s="59"/>
      <c r="G31" s="73">
        <v>0.01</v>
      </c>
      <c r="H31" s="57"/>
    </row>
    <row r="32" spans="1:8" ht="12.75">
      <c r="A32" s="58" t="s">
        <v>53</v>
      </c>
      <c r="B32" s="58" t="s">
        <v>148</v>
      </c>
      <c r="C32" s="58" t="s">
        <v>149</v>
      </c>
      <c r="D32" s="3" t="s">
        <v>1</v>
      </c>
      <c r="E32" s="70"/>
      <c r="F32" s="59"/>
      <c r="G32" s="73">
        <v>0.1</v>
      </c>
      <c r="H32" s="57"/>
    </row>
    <row r="33" spans="1:8" ht="12.75">
      <c r="A33" s="68" t="s">
        <v>184</v>
      </c>
      <c r="B33" s="68" t="s">
        <v>184</v>
      </c>
      <c r="C33" s="58" t="s">
        <v>67</v>
      </c>
      <c r="D33" s="3" t="s">
        <v>1</v>
      </c>
      <c r="E33" s="70" t="s">
        <v>101</v>
      </c>
      <c r="F33" s="59"/>
      <c r="G33" s="73"/>
      <c r="H33" s="57"/>
    </row>
    <row r="34" spans="1:8" ht="12.75">
      <c r="A34" s="68" t="s">
        <v>48</v>
      </c>
      <c r="B34" s="58" t="s">
        <v>30</v>
      </c>
      <c r="C34" s="58" t="s">
        <v>5</v>
      </c>
      <c r="D34" s="3" t="s">
        <v>1</v>
      </c>
      <c r="E34" s="3"/>
      <c r="F34" s="59"/>
      <c r="G34" s="59"/>
      <c r="H34" s="57"/>
    </row>
    <row r="35" spans="1:8" ht="12.75">
      <c r="A35" s="68" t="s">
        <v>48</v>
      </c>
      <c r="B35" s="58" t="s">
        <v>154</v>
      </c>
      <c r="C35" s="58" t="s">
        <v>155</v>
      </c>
      <c r="D35" s="3" t="s">
        <v>1</v>
      </c>
      <c r="E35" s="70"/>
      <c r="F35" s="59"/>
      <c r="G35" s="73">
        <v>0.01</v>
      </c>
      <c r="H35" s="57"/>
    </row>
    <row r="36" spans="1:8" ht="12.75">
      <c r="A36" s="68" t="s">
        <v>48</v>
      </c>
      <c r="B36" s="68"/>
      <c r="C36" s="58" t="s">
        <v>66</v>
      </c>
      <c r="D36" s="3" t="s">
        <v>1</v>
      </c>
      <c r="E36" s="70" t="s">
        <v>101</v>
      </c>
      <c r="F36" s="59"/>
      <c r="G36" s="73">
        <v>0.012</v>
      </c>
      <c r="H36" s="57"/>
    </row>
    <row r="37" spans="1:8" ht="12.75">
      <c r="A37" s="68" t="s">
        <v>48</v>
      </c>
      <c r="B37" s="68" t="s">
        <v>32</v>
      </c>
      <c r="C37" s="58" t="s">
        <v>59</v>
      </c>
      <c r="D37" s="3" t="s">
        <v>1</v>
      </c>
      <c r="E37" s="70" t="s">
        <v>101</v>
      </c>
      <c r="F37" s="59"/>
      <c r="G37" s="73">
        <v>0.1</v>
      </c>
      <c r="H37" s="57"/>
    </row>
    <row r="38" spans="1:8" ht="12.75">
      <c r="A38" s="68" t="s">
        <v>48</v>
      </c>
      <c r="B38" s="58" t="s">
        <v>32</v>
      </c>
      <c r="C38" s="58" t="s">
        <v>44</v>
      </c>
      <c r="D38" s="3" t="s">
        <v>1</v>
      </c>
      <c r="E38" s="3"/>
      <c r="F38" s="59"/>
      <c r="G38" s="73"/>
      <c r="H38" s="57"/>
    </row>
    <row r="39" spans="1:8" ht="12.75">
      <c r="A39" s="68" t="s">
        <v>48</v>
      </c>
      <c r="B39" s="58" t="s">
        <v>89</v>
      </c>
      <c r="C39" s="58" t="s">
        <v>91</v>
      </c>
      <c r="D39" s="3" t="s">
        <v>1</v>
      </c>
      <c r="E39" s="70" t="s">
        <v>101</v>
      </c>
      <c r="F39" s="59"/>
      <c r="G39" s="73">
        <v>0.029</v>
      </c>
      <c r="H39" s="57"/>
    </row>
    <row r="40" spans="1:8" ht="12.75">
      <c r="A40" s="68" t="s">
        <v>48</v>
      </c>
      <c r="B40" s="58" t="s">
        <v>31</v>
      </c>
      <c r="C40" s="58" t="s">
        <v>6</v>
      </c>
      <c r="D40" s="3" t="s">
        <v>1</v>
      </c>
      <c r="E40" s="3"/>
      <c r="F40" s="59"/>
      <c r="G40" s="59"/>
      <c r="H40" s="58" t="s">
        <v>174</v>
      </c>
    </row>
    <row r="41" spans="1:8" ht="12.75">
      <c r="A41" s="68" t="s">
        <v>48</v>
      </c>
      <c r="B41" s="58" t="s">
        <v>90</v>
      </c>
      <c r="C41" s="58" t="s">
        <v>92</v>
      </c>
      <c r="D41" s="3" t="s">
        <v>1</v>
      </c>
      <c r="E41" s="70" t="s">
        <v>101</v>
      </c>
      <c r="F41" s="59"/>
      <c r="G41" s="73"/>
      <c r="H41" s="57"/>
    </row>
    <row r="42" spans="1:8" ht="12.75">
      <c r="A42" s="68" t="s">
        <v>48</v>
      </c>
      <c r="B42" s="58"/>
      <c r="C42" s="58" t="s">
        <v>72</v>
      </c>
      <c r="D42" s="3" t="s">
        <v>1</v>
      </c>
      <c r="E42" s="70" t="s">
        <v>101</v>
      </c>
      <c r="F42" s="59"/>
      <c r="G42" s="73"/>
      <c r="H42" s="57"/>
    </row>
    <row r="43" spans="1:8" ht="12.75">
      <c r="A43" s="68" t="s">
        <v>48</v>
      </c>
      <c r="B43" s="58" t="s">
        <v>62</v>
      </c>
      <c r="C43" s="58" t="s">
        <v>156</v>
      </c>
      <c r="D43" s="3" t="s">
        <v>1</v>
      </c>
      <c r="E43" s="70"/>
      <c r="F43" s="59"/>
      <c r="G43" s="73">
        <v>0.03</v>
      </c>
      <c r="H43" s="57"/>
    </row>
    <row r="44" spans="1:8" ht="12.75">
      <c r="A44" s="68" t="s">
        <v>48</v>
      </c>
      <c r="B44" s="58" t="s">
        <v>89</v>
      </c>
      <c r="C44" s="58" t="s">
        <v>179</v>
      </c>
      <c r="D44" s="3" t="s">
        <v>1</v>
      </c>
      <c r="E44" s="70"/>
      <c r="F44" s="59"/>
      <c r="G44" s="73">
        <v>0.075</v>
      </c>
      <c r="H44" s="57"/>
    </row>
    <row r="45" spans="1:8" ht="12.75">
      <c r="A45" s="68" t="s">
        <v>48</v>
      </c>
      <c r="B45" s="58" t="s">
        <v>162</v>
      </c>
      <c r="C45" s="58" t="s">
        <v>160</v>
      </c>
      <c r="D45" s="3" t="s">
        <v>1</v>
      </c>
      <c r="E45" s="70"/>
      <c r="F45" s="59"/>
      <c r="G45" s="73">
        <v>0.009</v>
      </c>
      <c r="H45" s="57"/>
    </row>
    <row r="46" spans="1:8" ht="12.75">
      <c r="A46" s="68" t="s">
        <v>48</v>
      </c>
      <c r="B46" s="58" t="s">
        <v>164</v>
      </c>
      <c r="C46" s="58" t="s">
        <v>163</v>
      </c>
      <c r="D46" s="3" t="s">
        <v>1</v>
      </c>
      <c r="E46" s="70"/>
      <c r="F46" s="59"/>
      <c r="G46" s="73">
        <v>0.02</v>
      </c>
      <c r="H46" s="57"/>
    </row>
    <row r="47" spans="1:8" ht="12.75">
      <c r="A47" s="68" t="s">
        <v>48</v>
      </c>
      <c r="B47" s="58" t="s">
        <v>157</v>
      </c>
      <c r="C47" s="58" t="s">
        <v>158</v>
      </c>
      <c r="D47" s="3" t="s">
        <v>1</v>
      </c>
      <c r="E47" s="70"/>
      <c r="F47" s="59"/>
      <c r="G47" s="73">
        <v>0.046</v>
      </c>
      <c r="H47" s="57"/>
    </row>
    <row r="48" spans="1:8" ht="12.75">
      <c r="A48" s="68" t="s">
        <v>48</v>
      </c>
      <c r="B48" s="58" t="s">
        <v>161</v>
      </c>
      <c r="C48" s="58" t="s">
        <v>159</v>
      </c>
      <c r="D48" s="3" t="s">
        <v>1</v>
      </c>
      <c r="E48" s="70"/>
      <c r="F48" s="59"/>
      <c r="G48" s="73">
        <v>0.085</v>
      </c>
      <c r="H48" s="57"/>
    </row>
    <row r="49" spans="1:8" ht="12.75">
      <c r="A49" s="68" t="s">
        <v>48</v>
      </c>
      <c r="B49" s="58" t="s">
        <v>30</v>
      </c>
      <c r="C49" s="58" t="s">
        <v>4</v>
      </c>
      <c r="D49" s="4" t="s">
        <v>9</v>
      </c>
      <c r="E49" s="3"/>
      <c r="F49" s="59"/>
      <c r="G49" s="59"/>
      <c r="H49" s="57"/>
    </row>
    <row r="50" spans="1:8" s="67" customFormat="1" ht="25.5">
      <c r="A50" s="68" t="s">
        <v>49</v>
      </c>
      <c r="B50" s="3" t="s">
        <v>16</v>
      </c>
      <c r="C50" s="3" t="s">
        <v>25</v>
      </c>
      <c r="D50" s="3" t="s">
        <v>1</v>
      </c>
      <c r="E50" s="70" t="s">
        <v>105</v>
      </c>
      <c r="F50" s="73"/>
      <c r="G50" s="73">
        <v>0.045</v>
      </c>
      <c r="H50" s="57"/>
    </row>
    <row r="51" spans="1:8" ht="25.5">
      <c r="A51" s="68" t="s">
        <v>49</v>
      </c>
      <c r="B51" s="3" t="s">
        <v>16</v>
      </c>
      <c r="C51" s="3" t="s">
        <v>26</v>
      </c>
      <c r="D51" s="3" t="s">
        <v>1</v>
      </c>
      <c r="E51" s="70" t="s">
        <v>105</v>
      </c>
      <c r="F51" s="73"/>
      <c r="G51" s="73">
        <v>0.239</v>
      </c>
      <c r="H51" s="57"/>
    </row>
    <row r="52" spans="1:8" ht="25.5">
      <c r="A52" s="68" t="s">
        <v>49</v>
      </c>
      <c r="B52" s="6" t="s">
        <v>21</v>
      </c>
      <c r="C52" s="3" t="s">
        <v>17</v>
      </c>
      <c r="D52" s="3" t="s">
        <v>1</v>
      </c>
      <c r="E52" s="70" t="s">
        <v>105</v>
      </c>
      <c r="F52" s="73">
        <v>0.096</v>
      </c>
      <c r="G52" s="73">
        <v>0.216</v>
      </c>
      <c r="H52" s="57"/>
    </row>
    <row r="53" spans="1:8" ht="12.75">
      <c r="A53" s="68" t="s">
        <v>49</v>
      </c>
      <c r="B53" s="3" t="s">
        <v>15</v>
      </c>
      <c r="C53" s="3" t="s">
        <v>18</v>
      </c>
      <c r="D53" s="3" t="s">
        <v>1</v>
      </c>
      <c r="E53" s="3"/>
      <c r="F53" s="73">
        <v>-0.13</v>
      </c>
      <c r="G53" s="59"/>
      <c r="H53" s="57"/>
    </row>
    <row r="54" spans="1:8" ht="12.75">
      <c r="A54" s="68" t="s">
        <v>49</v>
      </c>
      <c r="B54" s="3" t="s">
        <v>15</v>
      </c>
      <c r="C54" s="3" t="s">
        <v>19</v>
      </c>
      <c r="D54" s="3" t="s">
        <v>1</v>
      </c>
      <c r="E54" s="3"/>
      <c r="F54" s="73">
        <v>0.061</v>
      </c>
      <c r="G54" s="59"/>
      <c r="H54" s="57"/>
    </row>
    <row r="55" spans="1:8" ht="12.75">
      <c r="A55" s="68" t="s">
        <v>49</v>
      </c>
      <c r="B55" s="3" t="s">
        <v>15</v>
      </c>
      <c r="C55" s="3" t="s">
        <v>45</v>
      </c>
      <c r="D55" s="3" t="s">
        <v>1</v>
      </c>
      <c r="E55" s="3"/>
      <c r="F55" s="73"/>
      <c r="G55" s="73"/>
      <c r="H55" s="57"/>
    </row>
    <row r="56" spans="1:8" ht="25.5">
      <c r="A56" s="68" t="s">
        <v>49</v>
      </c>
      <c r="B56" s="3" t="s">
        <v>13</v>
      </c>
      <c r="C56" s="3" t="s">
        <v>165</v>
      </c>
      <c r="D56" s="3" t="s">
        <v>1</v>
      </c>
      <c r="E56" s="70" t="s">
        <v>105</v>
      </c>
      <c r="F56" s="73"/>
      <c r="G56" s="73">
        <v>0.12</v>
      </c>
      <c r="H56" s="57"/>
    </row>
    <row r="57" spans="1:8" ht="12.75">
      <c r="A57" s="68" t="s">
        <v>49</v>
      </c>
      <c r="B57" s="3" t="s">
        <v>13</v>
      </c>
      <c r="C57" s="3" t="s">
        <v>20</v>
      </c>
      <c r="D57" s="3" t="s">
        <v>1</v>
      </c>
      <c r="E57" s="3"/>
      <c r="F57" s="73">
        <v>0.203</v>
      </c>
      <c r="G57" s="59"/>
      <c r="H57" s="57"/>
    </row>
    <row r="58" spans="1:8" ht="12.75">
      <c r="A58" s="68" t="s">
        <v>49</v>
      </c>
      <c r="B58" s="3" t="s">
        <v>13</v>
      </c>
      <c r="C58" s="3" t="s">
        <v>20</v>
      </c>
      <c r="D58" s="3" t="s">
        <v>1</v>
      </c>
      <c r="E58" s="3"/>
      <c r="F58" s="73"/>
      <c r="G58" s="59"/>
      <c r="H58" s="57"/>
    </row>
    <row r="59" spans="1:8" ht="25.5">
      <c r="A59" s="68" t="s">
        <v>49</v>
      </c>
      <c r="B59" s="6" t="s">
        <v>21</v>
      </c>
      <c r="C59" s="3" t="s">
        <v>27</v>
      </c>
      <c r="D59" s="3" t="s">
        <v>1</v>
      </c>
      <c r="E59" s="3"/>
      <c r="F59" s="73"/>
      <c r="G59" s="73"/>
      <c r="H59" s="57"/>
    </row>
    <row r="60" spans="1:8" ht="25.5">
      <c r="A60" s="68" t="s">
        <v>49</v>
      </c>
      <c r="B60" s="3" t="s">
        <v>13</v>
      </c>
      <c r="C60" s="3" t="s">
        <v>23</v>
      </c>
      <c r="D60" s="3" t="s">
        <v>1</v>
      </c>
      <c r="E60" s="70" t="s">
        <v>105</v>
      </c>
      <c r="F60" s="73"/>
      <c r="G60" s="73">
        <v>0.013</v>
      </c>
      <c r="H60" s="57"/>
    </row>
    <row r="61" spans="1:8" ht="12.75">
      <c r="A61" s="68" t="s">
        <v>49</v>
      </c>
      <c r="B61" s="3" t="s">
        <v>15</v>
      </c>
      <c r="C61" s="3" t="s">
        <v>46</v>
      </c>
      <c r="D61" s="3" t="s">
        <v>1</v>
      </c>
      <c r="E61" s="3"/>
      <c r="F61" s="73"/>
      <c r="G61" s="73"/>
      <c r="H61" s="57"/>
    </row>
    <row r="62" spans="1:8" ht="12.75">
      <c r="A62" s="68" t="s">
        <v>49</v>
      </c>
      <c r="B62" s="3" t="s">
        <v>16</v>
      </c>
      <c r="C62" s="3" t="s">
        <v>24</v>
      </c>
      <c r="D62" s="3" t="s">
        <v>1</v>
      </c>
      <c r="E62" s="3"/>
      <c r="F62" s="73"/>
      <c r="G62" s="73">
        <v>0.01</v>
      </c>
      <c r="H62" s="57"/>
    </row>
    <row r="63" spans="1:8" ht="12.75">
      <c r="A63" s="68" t="s">
        <v>49</v>
      </c>
      <c r="B63" s="3" t="s">
        <v>16</v>
      </c>
      <c r="C63" s="3" t="s">
        <v>37</v>
      </c>
      <c r="D63" s="3" t="s">
        <v>1</v>
      </c>
      <c r="E63" s="3"/>
      <c r="F63" s="73"/>
      <c r="G63" s="73"/>
      <c r="H63" s="57"/>
    </row>
    <row r="64" spans="1:8" ht="12.75">
      <c r="A64" s="68" t="s">
        <v>49</v>
      </c>
      <c r="B64" s="6" t="s">
        <v>21</v>
      </c>
      <c r="C64" s="3" t="s">
        <v>22</v>
      </c>
      <c r="D64" s="3" t="s">
        <v>1</v>
      </c>
      <c r="E64" s="3"/>
      <c r="F64" s="73">
        <v>0.303</v>
      </c>
      <c r="G64" s="59"/>
      <c r="H64" s="57"/>
    </row>
    <row r="65" spans="1:8" ht="12.75">
      <c r="A65" s="68" t="s">
        <v>49</v>
      </c>
      <c r="B65" s="3" t="s">
        <v>16</v>
      </c>
      <c r="C65" s="3" t="s">
        <v>146</v>
      </c>
      <c r="D65" s="3" t="s">
        <v>1</v>
      </c>
      <c r="E65" s="3"/>
      <c r="F65" s="73"/>
      <c r="G65" s="73">
        <v>0.039</v>
      </c>
      <c r="H65" s="57"/>
    </row>
    <row r="66" spans="1:8" ht="12.75">
      <c r="A66" s="68" t="s">
        <v>49</v>
      </c>
      <c r="B66" s="3" t="s">
        <v>16</v>
      </c>
      <c r="C66" s="3" t="s">
        <v>144</v>
      </c>
      <c r="D66" s="3" t="s">
        <v>1</v>
      </c>
      <c r="E66" s="3"/>
      <c r="F66" s="73"/>
      <c r="G66" s="73">
        <v>0.078</v>
      </c>
      <c r="H66" s="57"/>
    </row>
    <row r="67" spans="1:8" ht="12.75">
      <c r="A67" s="68" t="s">
        <v>49</v>
      </c>
      <c r="B67" s="3" t="s">
        <v>16</v>
      </c>
      <c r="C67" s="58" t="s">
        <v>166</v>
      </c>
      <c r="D67" s="3" t="s">
        <v>1</v>
      </c>
      <c r="E67" s="3"/>
      <c r="F67" s="73">
        <v>0.052</v>
      </c>
      <c r="G67" s="73">
        <v>0.098</v>
      </c>
      <c r="H67" s="57"/>
    </row>
    <row r="68" spans="1:8" ht="12.75">
      <c r="A68" s="68" t="s">
        <v>49</v>
      </c>
      <c r="B68" s="3" t="s">
        <v>16</v>
      </c>
      <c r="C68" s="3" t="s">
        <v>145</v>
      </c>
      <c r="D68" s="3" t="s">
        <v>1</v>
      </c>
      <c r="E68" s="3"/>
      <c r="F68" s="73">
        <v>0.04</v>
      </c>
      <c r="G68" s="73"/>
      <c r="H68" s="57"/>
    </row>
    <row r="69" spans="1:8" ht="12.75">
      <c r="A69" s="68" t="s">
        <v>49</v>
      </c>
      <c r="B69" s="3" t="s">
        <v>13</v>
      </c>
      <c r="C69" s="3" t="s">
        <v>14</v>
      </c>
      <c r="D69" s="4" t="s">
        <v>9</v>
      </c>
      <c r="E69" s="3"/>
      <c r="F69" s="59"/>
      <c r="G69" s="59"/>
      <c r="H69" s="57"/>
    </row>
    <row r="70" spans="1:8" ht="12.75">
      <c r="A70" s="68" t="s">
        <v>52</v>
      </c>
      <c r="B70" s="58"/>
      <c r="C70" s="68" t="s">
        <v>65</v>
      </c>
      <c r="D70" s="3" t="s">
        <v>1</v>
      </c>
      <c r="E70" s="70" t="s">
        <v>101</v>
      </c>
      <c r="F70" s="59"/>
      <c r="G70" s="73">
        <v>0.25</v>
      </c>
      <c r="H70" s="57"/>
    </row>
    <row r="71" spans="1:8" ht="12.75">
      <c r="A71" s="68" t="s">
        <v>52</v>
      </c>
      <c r="B71" s="58"/>
      <c r="C71" s="3" t="s">
        <v>10</v>
      </c>
      <c r="D71" s="3" t="s">
        <v>1</v>
      </c>
      <c r="E71" s="58"/>
      <c r="F71" s="59"/>
      <c r="G71" s="59"/>
      <c r="H71" s="57"/>
    </row>
    <row r="72" spans="1:8" ht="12.75">
      <c r="A72" s="68" t="s">
        <v>52</v>
      </c>
      <c r="B72" s="58" t="s">
        <v>88</v>
      </c>
      <c r="C72" s="58" t="s">
        <v>86</v>
      </c>
      <c r="D72" s="3" t="s">
        <v>1</v>
      </c>
      <c r="E72" s="74" t="s">
        <v>101</v>
      </c>
      <c r="F72" s="59"/>
      <c r="G72" s="59"/>
      <c r="H72" s="57"/>
    </row>
    <row r="73" spans="1:8" ht="12.75">
      <c r="A73" s="68" t="s">
        <v>52</v>
      </c>
      <c r="B73" s="58"/>
      <c r="C73" s="68" t="s">
        <v>168</v>
      </c>
      <c r="D73" s="3" t="s">
        <v>1</v>
      </c>
      <c r="E73" s="70" t="s">
        <v>101</v>
      </c>
      <c r="F73" s="59">
        <v>0.073</v>
      </c>
      <c r="G73" s="73"/>
      <c r="H73" s="57"/>
    </row>
    <row r="74" spans="1:8" ht="12.75">
      <c r="A74" s="68" t="s">
        <v>50</v>
      </c>
      <c r="B74" s="6"/>
      <c r="C74" s="3" t="s">
        <v>78</v>
      </c>
      <c r="D74" s="3" t="s">
        <v>1</v>
      </c>
      <c r="E74" s="70" t="s">
        <v>103</v>
      </c>
      <c r="F74" s="59">
        <v>0.015</v>
      </c>
      <c r="G74" s="59"/>
      <c r="H74" s="57"/>
    </row>
    <row r="75" spans="1:8" ht="12.75">
      <c r="A75" s="68" t="s">
        <v>50</v>
      </c>
      <c r="B75" s="6" t="s">
        <v>12</v>
      </c>
      <c r="C75" s="3" t="s">
        <v>29</v>
      </c>
      <c r="D75" s="3" t="s">
        <v>1</v>
      </c>
      <c r="E75" s="3"/>
      <c r="F75" s="59"/>
      <c r="G75" s="59"/>
      <c r="H75" s="57"/>
    </row>
    <row r="76" spans="1:8" ht="12.75">
      <c r="A76" s="68" t="s">
        <v>50</v>
      </c>
      <c r="B76" s="6"/>
      <c r="C76" s="3" t="s">
        <v>76</v>
      </c>
      <c r="D76" s="3" t="s">
        <v>1</v>
      </c>
      <c r="E76" s="70" t="s">
        <v>103</v>
      </c>
      <c r="F76" s="59">
        <v>0.1</v>
      </c>
      <c r="G76" s="59">
        <v>0.05</v>
      </c>
      <c r="H76" s="57"/>
    </row>
    <row r="77" spans="1:8" ht="12.75">
      <c r="A77" s="68" t="s">
        <v>50</v>
      </c>
      <c r="B77" s="6" t="s">
        <v>7</v>
      </c>
      <c r="C77" s="3" t="s">
        <v>47</v>
      </c>
      <c r="D77" s="3" t="s">
        <v>1</v>
      </c>
      <c r="E77" s="3"/>
      <c r="F77" s="59"/>
      <c r="G77" s="59"/>
      <c r="H77" s="57"/>
    </row>
    <row r="78" spans="1:8" ht="12.75">
      <c r="A78" s="68" t="s">
        <v>50</v>
      </c>
      <c r="B78" s="6"/>
      <c r="C78" s="3" t="s">
        <v>79</v>
      </c>
      <c r="D78" s="4" t="s">
        <v>9</v>
      </c>
      <c r="E78" s="70" t="s">
        <v>103</v>
      </c>
      <c r="F78" s="59">
        <v>0.003</v>
      </c>
      <c r="G78" s="59"/>
      <c r="H78" s="57"/>
    </row>
    <row r="79" spans="1:8" ht="12.75">
      <c r="A79" s="68" t="s">
        <v>50</v>
      </c>
      <c r="B79" s="6"/>
      <c r="C79" s="3" t="s">
        <v>77</v>
      </c>
      <c r="D79" s="4" t="s">
        <v>9</v>
      </c>
      <c r="E79" s="70" t="s">
        <v>103</v>
      </c>
      <c r="F79" s="59">
        <v>0.1</v>
      </c>
      <c r="G79" s="59"/>
      <c r="H79" s="57"/>
    </row>
    <row r="80" spans="1:8" ht="12.75">
      <c r="A80" s="68" t="s">
        <v>61</v>
      </c>
      <c r="B80" s="3"/>
      <c r="C80" s="58" t="s">
        <v>110</v>
      </c>
      <c r="D80" s="3" t="s">
        <v>1</v>
      </c>
      <c r="E80" s="70" t="s">
        <v>104</v>
      </c>
      <c r="F80" s="59"/>
      <c r="G80" s="59">
        <v>0.2</v>
      </c>
      <c r="H80" s="57"/>
    </row>
    <row r="81" spans="1:8" ht="12.75">
      <c r="A81" s="68" t="s">
        <v>61</v>
      </c>
      <c r="B81" s="3"/>
      <c r="C81" s="58" t="s">
        <v>42</v>
      </c>
      <c r="D81" s="3" t="s">
        <v>1</v>
      </c>
      <c r="E81" s="3"/>
      <c r="F81" s="59"/>
      <c r="G81" s="59"/>
      <c r="H81" s="57"/>
    </row>
    <row r="82" spans="1:8" ht="12.75">
      <c r="A82" s="68" t="s">
        <v>61</v>
      </c>
      <c r="B82" s="3"/>
      <c r="C82" s="58" t="s">
        <v>43</v>
      </c>
      <c r="D82" s="3" t="s">
        <v>1</v>
      </c>
      <c r="E82" s="3"/>
      <c r="F82" s="59"/>
      <c r="G82" s="59"/>
      <c r="H82" s="57"/>
    </row>
    <row r="83" spans="1:8" ht="12.75">
      <c r="A83" s="68" t="s">
        <v>61</v>
      </c>
      <c r="B83" s="3"/>
      <c r="C83" s="58" t="s">
        <v>81</v>
      </c>
      <c r="D83" s="3" t="s">
        <v>1</v>
      </c>
      <c r="E83" s="70" t="s">
        <v>104</v>
      </c>
      <c r="F83" s="59"/>
      <c r="G83" s="59"/>
      <c r="H83" s="57"/>
    </row>
    <row r="84" spans="1:8" ht="25.5">
      <c r="A84" s="68" t="s">
        <v>61</v>
      </c>
      <c r="B84" s="58"/>
      <c r="C84" s="3" t="s">
        <v>11</v>
      </c>
      <c r="D84" s="3" t="s">
        <v>1</v>
      </c>
      <c r="E84" s="3"/>
      <c r="F84" s="59"/>
      <c r="G84" s="59"/>
      <c r="H84" s="57"/>
    </row>
    <row r="85" spans="1:8" ht="12.75">
      <c r="A85" s="68" t="s">
        <v>51</v>
      </c>
      <c r="B85" s="49" t="s">
        <v>193</v>
      </c>
      <c r="C85" s="4" t="s">
        <v>194</v>
      </c>
      <c r="D85" s="17" t="s">
        <v>1</v>
      </c>
      <c r="E85" s="37"/>
      <c r="F85" s="59">
        <v>0</v>
      </c>
      <c r="G85" s="59">
        <v>0.1</v>
      </c>
      <c r="H85" s="57"/>
    </row>
    <row r="86" spans="1:8" ht="12.75">
      <c r="A86" s="68" t="s">
        <v>51</v>
      </c>
      <c r="B86" s="49" t="s">
        <v>62</v>
      </c>
      <c r="C86" s="4" t="s">
        <v>185</v>
      </c>
      <c r="D86" s="17" t="s">
        <v>1</v>
      </c>
      <c r="E86" s="37" t="s">
        <v>102</v>
      </c>
      <c r="F86" s="59">
        <v>0</v>
      </c>
      <c r="G86" s="59">
        <v>0.005</v>
      </c>
      <c r="H86" s="57"/>
    </row>
    <row r="87" spans="1:8" ht="12.75">
      <c r="A87" s="68" t="s">
        <v>51</v>
      </c>
      <c r="B87" s="49" t="s">
        <v>62</v>
      </c>
      <c r="C87" s="4" t="s">
        <v>186</v>
      </c>
      <c r="D87" s="17" t="s">
        <v>1</v>
      </c>
      <c r="E87" s="37" t="s">
        <v>102</v>
      </c>
      <c r="F87" s="59">
        <v>0.01</v>
      </c>
      <c r="G87" s="59">
        <v>0</v>
      </c>
      <c r="H87" s="57"/>
    </row>
    <row r="88" spans="1:8" ht="12.75">
      <c r="A88" s="68" t="s">
        <v>51</v>
      </c>
      <c r="B88" s="49" t="s">
        <v>62</v>
      </c>
      <c r="C88" s="4" t="s">
        <v>115</v>
      </c>
      <c r="D88" s="17" t="s">
        <v>1</v>
      </c>
      <c r="E88" s="37" t="s">
        <v>102</v>
      </c>
      <c r="F88" s="59">
        <v>0.005</v>
      </c>
      <c r="G88" s="59">
        <v>0</v>
      </c>
      <c r="H88" s="57"/>
    </row>
    <row r="89" spans="1:8" ht="12.75">
      <c r="A89" s="68" t="s">
        <v>51</v>
      </c>
      <c r="B89" s="49" t="s">
        <v>62</v>
      </c>
      <c r="C89" s="4" t="s">
        <v>114</v>
      </c>
      <c r="D89" s="17" t="s">
        <v>1</v>
      </c>
      <c r="E89" s="37" t="s">
        <v>102</v>
      </c>
      <c r="F89" s="59">
        <v>0</v>
      </c>
      <c r="G89" s="59">
        <v>0</v>
      </c>
      <c r="H89" s="57"/>
    </row>
    <row r="90" spans="1:8" ht="12.75">
      <c r="A90" s="68" t="s">
        <v>51</v>
      </c>
      <c r="B90" s="49" t="s">
        <v>62</v>
      </c>
      <c r="C90" s="4" t="s">
        <v>113</v>
      </c>
      <c r="D90" s="17" t="s">
        <v>9</v>
      </c>
      <c r="E90" s="37" t="s">
        <v>102</v>
      </c>
      <c r="F90" s="4">
        <v>0.05</v>
      </c>
      <c r="G90" s="59">
        <v>0</v>
      </c>
      <c r="H90" s="57"/>
    </row>
    <row r="91" spans="1:8" ht="12.75">
      <c r="A91" s="68" t="s">
        <v>51</v>
      </c>
      <c r="B91" s="61" t="s">
        <v>62</v>
      </c>
      <c r="C91" s="4" t="s">
        <v>198</v>
      </c>
      <c r="D91" s="21" t="s">
        <v>1</v>
      </c>
      <c r="E91" s="117" t="s">
        <v>102</v>
      </c>
      <c r="F91" s="59">
        <v>0</v>
      </c>
      <c r="G91" s="59">
        <v>0.01</v>
      </c>
      <c r="H91" s="57"/>
    </row>
    <row r="92" spans="1:8" ht="12.75">
      <c r="A92" s="68" t="s">
        <v>51</v>
      </c>
      <c r="B92" s="61" t="s">
        <v>191</v>
      </c>
      <c r="C92" s="4" t="s">
        <v>188</v>
      </c>
      <c r="D92" s="4" t="s">
        <v>1</v>
      </c>
      <c r="E92" s="37"/>
      <c r="F92" s="59">
        <v>0.02</v>
      </c>
      <c r="G92" s="59">
        <v>0</v>
      </c>
      <c r="H92" s="57"/>
    </row>
    <row r="93" spans="1:8" ht="12.75">
      <c r="A93" s="68" t="s">
        <v>51</v>
      </c>
      <c r="B93" s="61" t="s">
        <v>192</v>
      </c>
      <c r="C93" s="4" t="s">
        <v>188</v>
      </c>
      <c r="D93" s="21" t="s">
        <v>1</v>
      </c>
      <c r="E93" s="37"/>
      <c r="F93" s="4">
        <v>0.021</v>
      </c>
      <c r="G93" s="59">
        <v>0</v>
      </c>
      <c r="H93" s="57"/>
    </row>
    <row r="94" spans="1:8" ht="12.75">
      <c r="A94" s="68" t="s">
        <v>51</v>
      </c>
      <c r="B94" s="49" t="s">
        <v>117</v>
      </c>
      <c r="C94" s="4" t="s">
        <v>118</v>
      </c>
      <c r="D94" s="17" t="s">
        <v>1</v>
      </c>
      <c r="E94" s="37" t="s">
        <v>102</v>
      </c>
      <c r="F94" s="59">
        <v>0.045</v>
      </c>
      <c r="G94" s="59">
        <v>0</v>
      </c>
      <c r="H94" s="57"/>
    </row>
    <row r="95" spans="1:8" ht="12.75">
      <c r="A95" s="68" t="s">
        <v>51</v>
      </c>
      <c r="B95" s="53" t="s">
        <v>116</v>
      </c>
      <c r="C95" s="69" t="s">
        <v>199</v>
      </c>
      <c r="D95" s="18" t="s">
        <v>1</v>
      </c>
      <c r="E95" s="38" t="s">
        <v>102</v>
      </c>
      <c r="F95" s="59">
        <v>0</v>
      </c>
      <c r="G95" s="59">
        <v>0</v>
      </c>
      <c r="H95" s="57"/>
    </row>
    <row r="96" spans="1:8" ht="12.75">
      <c r="A96" s="68" t="s">
        <v>51</v>
      </c>
      <c r="B96" s="61" t="s">
        <v>116</v>
      </c>
      <c r="C96" s="4" t="s">
        <v>133</v>
      </c>
      <c r="D96" s="4" t="s">
        <v>1</v>
      </c>
      <c r="E96" s="37" t="s">
        <v>102</v>
      </c>
      <c r="F96" s="59">
        <v>0</v>
      </c>
      <c r="G96" s="59">
        <v>0</v>
      </c>
      <c r="H96" s="57"/>
    </row>
    <row r="97" spans="1:8" ht="12.75">
      <c r="A97" s="68" t="s">
        <v>51</v>
      </c>
      <c r="B97" s="61" t="s">
        <v>116</v>
      </c>
      <c r="C97" s="4" t="s">
        <v>134</v>
      </c>
      <c r="D97" s="4" t="s">
        <v>1</v>
      </c>
      <c r="E97" s="37" t="s">
        <v>102</v>
      </c>
      <c r="F97" s="4">
        <v>0.014</v>
      </c>
      <c r="G97" s="59">
        <v>0</v>
      </c>
      <c r="H97" s="57"/>
    </row>
    <row r="98" spans="1:8" ht="12.75">
      <c r="A98" s="68" t="s">
        <v>51</v>
      </c>
      <c r="B98" s="68" t="s">
        <v>116</v>
      </c>
      <c r="C98" s="4" t="s">
        <v>135</v>
      </c>
      <c r="D98" s="4" t="s">
        <v>1</v>
      </c>
      <c r="E98" s="37" t="s">
        <v>102</v>
      </c>
      <c r="F98" s="59">
        <v>0</v>
      </c>
      <c r="G98" s="59">
        <v>0.002</v>
      </c>
      <c r="H98" s="57"/>
    </row>
    <row r="99" spans="1:8" ht="12.75">
      <c r="A99" s="68" t="s">
        <v>51</v>
      </c>
      <c r="B99" s="68" t="s">
        <v>116</v>
      </c>
      <c r="C99" s="4" t="s">
        <v>136</v>
      </c>
      <c r="D99" s="4" t="s">
        <v>1</v>
      </c>
      <c r="E99" s="37" t="s">
        <v>102</v>
      </c>
      <c r="F99" s="4">
        <v>0.005</v>
      </c>
      <c r="G99" s="59">
        <v>0</v>
      </c>
      <c r="H99" s="57"/>
    </row>
    <row r="100" spans="1:8" ht="12.75">
      <c r="A100" s="68" t="s">
        <v>51</v>
      </c>
      <c r="B100" s="68" t="s">
        <v>141</v>
      </c>
      <c r="C100" s="4" t="s">
        <v>195</v>
      </c>
      <c r="D100" s="4" t="s">
        <v>1</v>
      </c>
      <c r="E100" s="70" t="s">
        <v>102</v>
      </c>
      <c r="F100" s="4">
        <v>0.01</v>
      </c>
      <c r="G100" s="59">
        <v>0</v>
      </c>
      <c r="H100" s="57"/>
    </row>
    <row r="101" spans="1:8" ht="12.75">
      <c r="A101" s="68" t="s">
        <v>51</v>
      </c>
      <c r="B101" s="68" t="s">
        <v>141</v>
      </c>
      <c r="C101" s="4" t="s">
        <v>187</v>
      </c>
      <c r="D101" s="4" t="s">
        <v>1</v>
      </c>
      <c r="E101" s="70"/>
      <c r="F101" s="4">
        <v>0.019</v>
      </c>
      <c r="G101" s="59">
        <v>0</v>
      </c>
      <c r="H101" s="57"/>
    </row>
    <row r="102" spans="1:8" ht="12.75">
      <c r="A102" s="68" t="s">
        <v>51</v>
      </c>
      <c r="B102" s="68" t="s">
        <v>143</v>
      </c>
      <c r="C102" s="4" t="s">
        <v>137</v>
      </c>
      <c r="D102" s="4" t="s">
        <v>1</v>
      </c>
      <c r="E102" s="70" t="s">
        <v>102</v>
      </c>
      <c r="F102" s="4">
        <v>0.01</v>
      </c>
      <c r="G102" s="59">
        <v>0</v>
      </c>
      <c r="H102" s="57"/>
    </row>
    <row r="103" spans="1:8" ht="12.75">
      <c r="A103" s="68" t="s">
        <v>51</v>
      </c>
      <c r="B103" s="68" t="s">
        <v>143</v>
      </c>
      <c r="C103" s="4" t="s">
        <v>138</v>
      </c>
      <c r="D103" s="4" t="s">
        <v>1</v>
      </c>
      <c r="E103" s="70" t="s">
        <v>102</v>
      </c>
      <c r="F103" s="59">
        <v>0.005</v>
      </c>
      <c r="G103" s="59">
        <v>0</v>
      </c>
      <c r="H103" s="57"/>
    </row>
    <row r="104" spans="1:8" ht="12.75">
      <c r="A104" s="68" t="s">
        <v>51</v>
      </c>
      <c r="B104" s="68" t="s">
        <v>143</v>
      </c>
      <c r="C104" s="4" t="s">
        <v>139</v>
      </c>
      <c r="D104" s="4" t="s">
        <v>1</v>
      </c>
      <c r="E104" s="70" t="s">
        <v>102</v>
      </c>
      <c r="F104" s="59">
        <v>0.005</v>
      </c>
      <c r="G104" s="59">
        <v>0</v>
      </c>
      <c r="H104" s="57"/>
    </row>
    <row r="105" spans="1:8" ht="12.75">
      <c r="A105" s="68" t="s">
        <v>51</v>
      </c>
      <c r="B105" s="68" t="s">
        <v>143</v>
      </c>
      <c r="C105" s="4" t="s">
        <v>140</v>
      </c>
      <c r="D105" s="4" t="s">
        <v>1</v>
      </c>
      <c r="E105" s="70" t="s">
        <v>102</v>
      </c>
      <c r="F105" s="59">
        <v>0.006</v>
      </c>
      <c r="G105" s="59">
        <v>0</v>
      </c>
      <c r="H105" s="57"/>
    </row>
    <row r="106" spans="1:8" ht="12.75">
      <c r="A106" s="68" t="s">
        <v>51</v>
      </c>
      <c r="B106" s="68" t="s">
        <v>143</v>
      </c>
      <c r="C106" s="4" t="s">
        <v>187</v>
      </c>
      <c r="D106" s="4" t="s">
        <v>1</v>
      </c>
      <c r="E106" s="70"/>
      <c r="F106" s="59">
        <v>0.12</v>
      </c>
      <c r="G106" s="59">
        <v>0</v>
      </c>
      <c r="H106" s="57"/>
    </row>
    <row r="107" spans="1:8" ht="12.75">
      <c r="A107" s="68" t="s">
        <v>51</v>
      </c>
      <c r="B107" s="58" t="s">
        <v>125</v>
      </c>
      <c r="C107" s="4" t="s">
        <v>123</v>
      </c>
      <c r="D107" s="3" t="s">
        <v>1</v>
      </c>
      <c r="E107" s="70" t="s">
        <v>102</v>
      </c>
      <c r="F107" s="4">
        <v>0</v>
      </c>
      <c r="G107" s="59">
        <v>0</v>
      </c>
      <c r="H107" s="57"/>
    </row>
    <row r="108" spans="1:8" ht="12.75">
      <c r="A108" s="68" t="s">
        <v>51</v>
      </c>
      <c r="B108" s="58" t="s">
        <v>125</v>
      </c>
      <c r="C108" s="4" t="s">
        <v>172</v>
      </c>
      <c r="D108" s="3" t="s">
        <v>1</v>
      </c>
      <c r="E108" s="70" t="s">
        <v>102</v>
      </c>
      <c r="F108" s="4">
        <v>0</v>
      </c>
      <c r="G108" s="59">
        <v>0.025</v>
      </c>
      <c r="H108" s="57"/>
    </row>
    <row r="109" spans="1:8" ht="12.75">
      <c r="A109" s="68" t="s">
        <v>51</v>
      </c>
      <c r="B109" s="58" t="s">
        <v>125</v>
      </c>
      <c r="C109" s="4" t="s">
        <v>124</v>
      </c>
      <c r="D109" s="3" t="s">
        <v>1</v>
      </c>
      <c r="E109" s="70" t="s">
        <v>102</v>
      </c>
      <c r="F109" s="4">
        <v>0</v>
      </c>
      <c r="G109" s="59">
        <v>0</v>
      </c>
      <c r="H109" s="57"/>
    </row>
    <row r="110" spans="1:8" ht="12.75">
      <c r="A110" s="68" t="s">
        <v>51</v>
      </c>
      <c r="B110" s="58" t="s">
        <v>125</v>
      </c>
      <c r="C110" s="4" t="s">
        <v>189</v>
      </c>
      <c r="D110" s="3" t="s">
        <v>1</v>
      </c>
      <c r="E110" s="70"/>
      <c r="F110" s="59">
        <v>0.035</v>
      </c>
      <c r="G110" s="59">
        <v>0</v>
      </c>
      <c r="H110" s="57"/>
    </row>
    <row r="111" spans="1:8" ht="12.75">
      <c r="A111" s="68" t="s">
        <v>51</v>
      </c>
      <c r="B111" s="58" t="s">
        <v>125</v>
      </c>
      <c r="C111" s="4" t="s">
        <v>190</v>
      </c>
      <c r="D111" s="3" t="s">
        <v>1</v>
      </c>
      <c r="E111" s="70"/>
      <c r="F111" s="59">
        <v>0</v>
      </c>
      <c r="G111" s="59">
        <v>0.023</v>
      </c>
      <c r="H111" s="57"/>
    </row>
    <row r="112" spans="1:8" ht="12.75">
      <c r="A112" s="68" t="s">
        <v>51</v>
      </c>
      <c r="B112" s="68" t="s">
        <v>142</v>
      </c>
      <c r="C112" s="4" t="s">
        <v>173</v>
      </c>
      <c r="D112" s="3" t="s">
        <v>1</v>
      </c>
      <c r="E112" s="70" t="s">
        <v>102</v>
      </c>
      <c r="F112" s="4">
        <v>0</v>
      </c>
      <c r="G112" s="59">
        <v>0.035</v>
      </c>
      <c r="H112" s="57"/>
    </row>
    <row r="113" spans="1:8" ht="12.75">
      <c r="A113" s="68" t="s">
        <v>51</v>
      </c>
      <c r="B113" s="68" t="s">
        <v>142</v>
      </c>
      <c r="C113" s="4" t="s">
        <v>187</v>
      </c>
      <c r="D113" s="4" t="s">
        <v>1</v>
      </c>
      <c r="E113" s="70"/>
      <c r="F113" s="4">
        <v>0.1</v>
      </c>
      <c r="G113" s="59">
        <v>0</v>
      </c>
      <c r="H113" s="57"/>
    </row>
    <row r="114" spans="1:8" ht="12.75">
      <c r="A114" s="68" t="s">
        <v>51</v>
      </c>
      <c r="B114" s="68" t="s">
        <v>142</v>
      </c>
      <c r="C114" s="4" t="s">
        <v>188</v>
      </c>
      <c r="D114" s="4" t="s">
        <v>1</v>
      </c>
      <c r="E114" s="70"/>
      <c r="F114" s="59">
        <v>0.01</v>
      </c>
      <c r="G114" s="59">
        <v>0</v>
      </c>
      <c r="H114" s="57"/>
    </row>
    <row r="115" spans="1:8" ht="12.75">
      <c r="A115" s="68" t="s">
        <v>51</v>
      </c>
      <c r="B115" s="68" t="s">
        <v>142</v>
      </c>
      <c r="C115" s="4" t="s">
        <v>196</v>
      </c>
      <c r="D115" s="4" t="s">
        <v>1</v>
      </c>
      <c r="E115" s="70" t="s">
        <v>102</v>
      </c>
      <c r="F115" s="59">
        <v>0.005</v>
      </c>
      <c r="G115" s="59">
        <v>0</v>
      </c>
      <c r="H115" s="57"/>
    </row>
    <row r="116" spans="1:8" ht="12.75">
      <c r="A116" s="68" t="s">
        <v>51</v>
      </c>
      <c r="B116" s="68" t="s">
        <v>142</v>
      </c>
      <c r="C116" s="4" t="s">
        <v>126</v>
      </c>
      <c r="D116" s="4" t="s">
        <v>1</v>
      </c>
      <c r="E116" s="70" t="s">
        <v>102</v>
      </c>
      <c r="F116" s="59">
        <v>0</v>
      </c>
      <c r="G116" s="59">
        <v>0</v>
      </c>
      <c r="H116" s="57"/>
    </row>
    <row r="117" spans="1:8" ht="12.75">
      <c r="A117" s="68" t="s">
        <v>51</v>
      </c>
      <c r="B117" s="68" t="s">
        <v>142</v>
      </c>
      <c r="C117" s="4" t="s">
        <v>127</v>
      </c>
      <c r="D117" s="4" t="s">
        <v>1</v>
      </c>
      <c r="E117" s="70" t="s">
        <v>102</v>
      </c>
      <c r="F117" s="59">
        <v>0</v>
      </c>
      <c r="G117" s="59">
        <v>0</v>
      </c>
      <c r="H117" s="57"/>
    </row>
    <row r="118" spans="1:8" ht="12.75">
      <c r="A118" s="68" t="s">
        <v>51</v>
      </c>
      <c r="B118" s="68" t="s">
        <v>142</v>
      </c>
      <c r="C118" s="4" t="s">
        <v>128</v>
      </c>
      <c r="D118" s="4" t="s">
        <v>1</v>
      </c>
      <c r="E118" s="70" t="s">
        <v>102</v>
      </c>
      <c r="F118" s="59">
        <v>0</v>
      </c>
      <c r="G118" s="59">
        <v>0</v>
      </c>
      <c r="H118" s="58"/>
    </row>
    <row r="119" spans="1:8" ht="12.75">
      <c r="A119" s="68" t="s">
        <v>51</v>
      </c>
      <c r="B119" s="68" t="s">
        <v>142</v>
      </c>
      <c r="C119" s="4" t="s">
        <v>129</v>
      </c>
      <c r="D119" s="4" t="s">
        <v>1</v>
      </c>
      <c r="E119" s="70" t="s">
        <v>102</v>
      </c>
      <c r="F119" s="59">
        <v>0</v>
      </c>
      <c r="G119" s="59">
        <v>0</v>
      </c>
      <c r="H119" s="57"/>
    </row>
    <row r="120" spans="1:8" ht="12.75">
      <c r="A120" s="68" t="s">
        <v>51</v>
      </c>
      <c r="B120" s="68" t="s">
        <v>142</v>
      </c>
      <c r="C120" s="4" t="s">
        <v>130</v>
      </c>
      <c r="D120" s="4" t="s">
        <v>1</v>
      </c>
      <c r="E120" s="70" t="s">
        <v>102</v>
      </c>
      <c r="F120" s="59">
        <v>0</v>
      </c>
      <c r="G120" s="59">
        <v>0</v>
      </c>
      <c r="H120" s="57"/>
    </row>
    <row r="121" spans="1:8" ht="12.75">
      <c r="A121" s="68" t="s">
        <v>51</v>
      </c>
      <c r="B121" s="68" t="s">
        <v>142</v>
      </c>
      <c r="C121" s="4" t="s">
        <v>131</v>
      </c>
      <c r="D121" s="4" t="s">
        <v>1</v>
      </c>
      <c r="E121" s="70" t="s">
        <v>102</v>
      </c>
      <c r="F121" s="59">
        <v>0</v>
      </c>
      <c r="G121" s="59">
        <v>0</v>
      </c>
      <c r="H121" s="57"/>
    </row>
    <row r="122" spans="1:8" ht="12.75">
      <c r="A122" s="68" t="s">
        <v>51</v>
      </c>
      <c r="B122" s="68" t="s">
        <v>142</v>
      </c>
      <c r="C122" s="4" t="s">
        <v>132</v>
      </c>
      <c r="D122" s="4" t="s">
        <v>1</v>
      </c>
      <c r="E122" s="70" t="s">
        <v>102</v>
      </c>
      <c r="F122" s="59">
        <v>0</v>
      </c>
      <c r="G122" s="59">
        <v>0</v>
      </c>
      <c r="H122" s="57"/>
    </row>
    <row r="123" spans="1:8" ht="12.75">
      <c r="A123" s="68" t="s">
        <v>51</v>
      </c>
      <c r="B123" s="68" t="s">
        <v>142</v>
      </c>
      <c r="C123" s="4" t="s">
        <v>197</v>
      </c>
      <c r="D123" s="4" t="s">
        <v>1</v>
      </c>
      <c r="E123" s="70" t="s">
        <v>102</v>
      </c>
      <c r="F123" s="59">
        <v>0.01</v>
      </c>
      <c r="G123" s="59">
        <v>0</v>
      </c>
      <c r="H123" s="57"/>
    </row>
    <row r="125" spans="2:7" ht="13.5" thickBot="1">
      <c r="B125" s="43"/>
      <c r="C125" s="43"/>
      <c r="D125" s="43"/>
      <c r="E125" s="43"/>
      <c r="F125" s="71">
        <f>SUM(F5:F124)</f>
        <v>1.4429999999999994</v>
      </c>
      <c r="G125" s="71">
        <f>SUM(G5:G124)</f>
        <v>3.331999999999999</v>
      </c>
    </row>
    <row r="126" ht="13.5" thickTop="1"/>
    <row r="127" spans="2:5" ht="12.75">
      <c r="B127" s="41" t="s">
        <v>107</v>
      </c>
      <c r="C127" s="43"/>
      <c r="D127" s="43"/>
      <c r="E127" s="43"/>
    </row>
    <row r="128" spans="2:5" ht="12.75">
      <c r="B128" s="43"/>
      <c r="C128" s="43"/>
      <c r="D128" s="43"/>
      <c r="E128" s="43"/>
    </row>
    <row r="129" spans="2:5" ht="12.75">
      <c r="B129" s="43" t="s">
        <v>49</v>
      </c>
      <c r="C129" s="43"/>
      <c r="D129" s="43"/>
      <c r="E129" s="43"/>
    </row>
    <row r="130" ht="12.75">
      <c r="B130" s="42" t="s">
        <v>108</v>
      </c>
    </row>
    <row r="132" ht="12.75">
      <c r="B132" s="43" t="s">
        <v>48</v>
      </c>
    </row>
    <row r="133" ht="12.75">
      <c r="B133" s="42" t="s">
        <v>109</v>
      </c>
    </row>
  </sheetData>
  <mergeCells count="1">
    <mergeCell ref="F2:G2"/>
  </mergeCells>
  <printOptions gridLines="1"/>
  <pageMargins left="0.48" right="0.28" top="0.39" bottom="0.49" header="0.35" footer="0.5"/>
  <pageSetup fitToHeight="0" fitToWidth="1" horizontalDpi="600" verticalDpi="600" orientation="landscape" paperSize="9" scale="66" r:id="rId3"/>
  <rowBreaks count="2" manualBreakCount="2">
    <brk id="59" max="7" man="1"/>
    <brk id="114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workbookViewId="0" topLeftCell="A1">
      <selection activeCell="D71" sqref="D71"/>
    </sheetView>
  </sheetViews>
  <sheetFormatPr defaultColWidth="9.33203125" defaultRowHeight="12.75"/>
  <cols>
    <col min="1" max="1" width="52.5" style="82" customWidth="1"/>
    <col min="2" max="5" width="13.83203125" style="82" customWidth="1"/>
    <col min="6" max="6" width="11" style="82" customWidth="1"/>
    <col min="7" max="8" width="23.33203125" style="82" customWidth="1"/>
    <col min="9" max="16384" width="9.33203125" style="82" customWidth="1"/>
  </cols>
  <sheetData>
    <row r="3" spans="1:7" ht="14.25">
      <c r="A3" s="77"/>
      <c r="B3" s="78" t="s">
        <v>180</v>
      </c>
      <c r="C3" s="79" t="s">
        <v>36</v>
      </c>
      <c r="D3" s="80"/>
      <c r="E3" s="81"/>
      <c r="F3"/>
      <c r="G3"/>
    </row>
    <row r="4" spans="1:7" ht="71.25">
      <c r="A4" s="83"/>
      <c r="B4" s="93" t="s">
        <v>182</v>
      </c>
      <c r="C4" s="94"/>
      <c r="D4" s="93" t="s">
        <v>183</v>
      </c>
      <c r="E4" s="100"/>
      <c r="F4"/>
      <c r="G4"/>
    </row>
    <row r="5" spans="1:7" ht="14.25">
      <c r="A5" s="78" t="s">
        <v>176</v>
      </c>
      <c r="B5" s="77" t="s">
        <v>1</v>
      </c>
      <c r="C5" s="84" t="s">
        <v>9</v>
      </c>
      <c r="D5" s="77" t="s">
        <v>1</v>
      </c>
      <c r="E5" s="96" t="s">
        <v>9</v>
      </c>
      <c r="F5"/>
      <c r="G5"/>
    </row>
    <row r="6" spans="1:7" ht="14.25">
      <c r="A6" s="77" t="s">
        <v>60</v>
      </c>
      <c r="B6" s="85"/>
      <c r="C6" s="86"/>
      <c r="D6" s="85">
        <v>0.20700000000000002</v>
      </c>
      <c r="E6" s="97"/>
      <c r="F6"/>
      <c r="G6"/>
    </row>
    <row r="7" spans="1:7" ht="14.25">
      <c r="A7" s="87" t="s">
        <v>58</v>
      </c>
      <c r="B7" s="88">
        <v>0.022</v>
      </c>
      <c r="C7" s="89"/>
      <c r="D7" s="88">
        <v>0.2</v>
      </c>
      <c r="E7" s="98"/>
      <c r="F7"/>
      <c r="G7"/>
    </row>
    <row r="8" spans="1:7" ht="14.25">
      <c r="A8" s="87" t="s">
        <v>53</v>
      </c>
      <c r="B8" s="88"/>
      <c r="C8" s="89"/>
      <c r="D8" s="88">
        <v>0.24100000000000002</v>
      </c>
      <c r="E8" s="98"/>
      <c r="F8"/>
      <c r="G8"/>
    </row>
    <row r="9" spans="1:7" ht="14.25">
      <c r="A9" s="87" t="s">
        <v>48</v>
      </c>
      <c r="B9" s="88"/>
      <c r="C9" s="89"/>
      <c r="D9" s="88">
        <v>0.41600000000000004</v>
      </c>
      <c r="E9" s="98"/>
      <c r="F9"/>
      <c r="G9"/>
    </row>
    <row r="10" spans="1:7" ht="14.25">
      <c r="A10" s="87" t="s">
        <v>49</v>
      </c>
      <c r="B10" s="88">
        <v>0.625</v>
      </c>
      <c r="C10" s="89"/>
      <c r="D10" s="88">
        <v>0.858</v>
      </c>
      <c r="E10" s="98"/>
      <c r="F10"/>
      <c r="G10"/>
    </row>
    <row r="11" spans="1:7" ht="14.25">
      <c r="A11" s="87" t="s">
        <v>52</v>
      </c>
      <c r="B11" s="88">
        <v>0.073</v>
      </c>
      <c r="C11" s="89"/>
      <c r="D11" s="88">
        <v>0.25</v>
      </c>
      <c r="E11" s="98"/>
      <c r="F11"/>
      <c r="G11"/>
    </row>
    <row r="12" spans="1:7" ht="14.25">
      <c r="A12" s="87" t="s">
        <v>50</v>
      </c>
      <c r="B12" s="88">
        <v>0.115</v>
      </c>
      <c r="C12" s="89">
        <v>0.10300000000000001</v>
      </c>
      <c r="D12" s="88">
        <v>0.05</v>
      </c>
      <c r="E12" s="98"/>
      <c r="F12"/>
      <c r="G12"/>
    </row>
    <row r="13" spans="1:7" ht="14.25">
      <c r="A13" s="87" t="s">
        <v>61</v>
      </c>
      <c r="B13" s="88"/>
      <c r="C13" s="89"/>
      <c r="D13" s="88">
        <v>0.2</v>
      </c>
      <c r="E13" s="98"/>
      <c r="F13"/>
      <c r="G13"/>
    </row>
    <row r="14" spans="1:7" ht="14.25">
      <c r="A14" s="87" t="s">
        <v>51</v>
      </c>
      <c r="B14" s="88">
        <v>0.455</v>
      </c>
      <c r="C14" s="89">
        <v>0.05</v>
      </c>
      <c r="D14" s="88">
        <v>0.2</v>
      </c>
      <c r="E14" s="98">
        <v>0</v>
      </c>
      <c r="F14"/>
      <c r="G14"/>
    </row>
    <row r="15" spans="1:7" ht="14.25">
      <c r="A15" s="87" t="s">
        <v>184</v>
      </c>
      <c r="B15" s="88"/>
      <c r="C15" s="89"/>
      <c r="D15" s="88">
        <v>0.71</v>
      </c>
      <c r="E15" s="98"/>
      <c r="F15"/>
      <c r="G15"/>
    </row>
    <row r="16" spans="1:7" ht="14.25">
      <c r="A16" s="90" t="s">
        <v>181</v>
      </c>
      <c r="B16" s="91">
        <v>1.29</v>
      </c>
      <c r="C16" s="92">
        <v>0.15300000000000002</v>
      </c>
      <c r="D16" s="91">
        <v>3.3320000000000003</v>
      </c>
      <c r="E16" s="99">
        <v>0</v>
      </c>
      <c r="F16"/>
      <c r="G16"/>
    </row>
  </sheetData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workbookViewId="0" topLeftCell="A1">
      <selection activeCell="D71" sqref="D71"/>
    </sheetView>
  </sheetViews>
  <sheetFormatPr defaultColWidth="9.33203125" defaultRowHeight="12.75"/>
  <cols>
    <col min="1" max="1" width="11.5" style="2" customWidth="1"/>
    <col min="2" max="2" width="50.83203125" style="2" customWidth="1"/>
    <col min="3" max="3" width="10.66015625" style="2" customWidth="1"/>
    <col min="4" max="4" width="3.33203125" style="2" customWidth="1"/>
    <col min="5" max="5" width="12.33203125" style="2" customWidth="1"/>
    <col min="6" max="16384" width="9.33203125" style="2" customWidth="1"/>
  </cols>
  <sheetData>
    <row r="1" ht="12.75">
      <c r="A1" s="36" t="s">
        <v>98</v>
      </c>
    </row>
    <row r="3" spans="1:5" ht="51">
      <c r="A3" s="27" t="s">
        <v>176</v>
      </c>
      <c r="B3" s="31" t="s">
        <v>28</v>
      </c>
      <c r="C3" s="24" t="s">
        <v>55</v>
      </c>
      <c r="D3" s="30"/>
      <c r="E3" s="24" t="s">
        <v>56</v>
      </c>
    </row>
    <row r="4" spans="1:5" ht="12.75">
      <c r="A4" s="28"/>
      <c r="B4" s="16"/>
      <c r="C4" s="32"/>
      <c r="D4" s="25"/>
      <c r="E4" s="32"/>
    </row>
    <row r="5" spans="1:5" ht="12.75">
      <c r="A5" s="29" t="s">
        <v>53</v>
      </c>
      <c r="C5" s="33"/>
      <c r="E5" s="33"/>
    </row>
    <row r="6" spans="1:7" ht="12.75">
      <c r="A6" s="13"/>
      <c r="B6" s="2" t="s">
        <v>96</v>
      </c>
      <c r="C6" s="9">
        <v>0</v>
      </c>
      <c r="E6" s="9">
        <f>0.025-0.025</f>
        <v>0</v>
      </c>
      <c r="G6" s="1" t="s">
        <v>112</v>
      </c>
    </row>
    <row r="7" spans="1:7" ht="12.75">
      <c r="A7" s="13"/>
      <c r="B7" s="2" t="s">
        <v>97</v>
      </c>
      <c r="C7" s="9">
        <v>0</v>
      </c>
      <c r="E7" s="9">
        <f>0.025-0.025</f>
        <v>0</v>
      </c>
      <c r="G7" s="1" t="s">
        <v>112</v>
      </c>
    </row>
    <row r="8" spans="1:5" ht="12.75">
      <c r="A8" s="15" t="s">
        <v>48</v>
      </c>
      <c r="B8" s="16"/>
      <c r="C8" s="35"/>
      <c r="E8" s="35"/>
    </row>
    <row r="9" spans="1:7" ht="12.75">
      <c r="A9" s="13"/>
      <c r="B9" s="2" t="s">
        <v>93</v>
      </c>
      <c r="C9" s="9">
        <v>0</v>
      </c>
      <c r="E9" s="39">
        <f>0.025-0.01</f>
        <v>0.015000000000000001</v>
      </c>
      <c r="G9" s="1"/>
    </row>
    <row r="10" spans="1:7" ht="12.75">
      <c r="A10" s="13"/>
      <c r="B10" s="2" t="s">
        <v>178</v>
      </c>
      <c r="C10" s="9">
        <v>0</v>
      </c>
      <c r="E10" s="22">
        <f>0.088-0.075</f>
        <v>0.012999999999999998</v>
      </c>
      <c r="G10" s="1" t="s">
        <v>177</v>
      </c>
    </row>
    <row r="11" spans="1:5" ht="12.75">
      <c r="A11" s="15" t="s">
        <v>60</v>
      </c>
      <c r="B11" s="16"/>
      <c r="C11" s="35"/>
      <c r="E11" s="35"/>
    </row>
    <row r="12" spans="1:7" ht="12.75">
      <c r="A12" s="13"/>
      <c r="B12" s="2" t="s">
        <v>94</v>
      </c>
      <c r="C12" s="9">
        <v>0</v>
      </c>
      <c r="E12" s="9">
        <f>0.05-0.05+0.05</f>
        <v>0.05</v>
      </c>
      <c r="G12" s="2" t="s">
        <v>167</v>
      </c>
    </row>
    <row r="13" spans="1:5" ht="12.75">
      <c r="A13" s="15" t="s">
        <v>50</v>
      </c>
      <c r="B13" s="16"/>
      <c r="C13" s="35"/>
      <c r="E13" s="35"/>
    </row>
    <row r="14" spans="1:5" ht="12.75">
      <c r="A14" s="14"/>
      <c r="B14" s="8" t="s">
        <v>95</v>
      </c>
      <c r="C14" s="34">
        <v>0.012</v>
      </c>
      <c r="E14" s="10">
        <v>0</v>
      </c>
    </row>
    <row r="15" spans="1:5" ht="12.75">
      <c r="A15" s="19" t="s">
        <v>51</v>
      </c>
      <c r="B15" s="20"/>
      <c r="C15" s="11"/>
      <c r="E15" s="35"/>
    </row>
    <row r="16" spans="1:5" ht="12.75">
      <c r="A16" s="13"/>
      <c r="B16" s="23" t="s">
        <v>120</v>
      </c>
      <c r="C16" s="9">
        <v>0.02</v>
      </c>
      <c r="E16" s="9">
        <v>0</v>
      </c>
    </row>
    <row r="17" spans="1:5" ht="12.75">
      <c r="A17" s="13"/>
      <c r="B17" s="23" t="s">
        <v>121</v>
      </c>
      <c r="C17" s="9">
        <v>0.005</v>
      </c>
      <c r="E17" s="9">
        <v>0</v>
      </c>
    </row>
    <row r="18" spans="1:5" ht="12.75">
      <c r="A18" s="13"/>
      <c r="B18" s="23" t="s">
        <v>122</v>
      </c>
      <c r="C18" s="9">
        <v>0.005</v>
      </c>
      <c r="E18" s="9">
        <v>0</v>
      </c>
    </row>
    <row r="19" spans="1:5" ht="12.75">
      <c r="A19" s="14"/>
      <c r="B19" s="40" t="s">
        <v>175</v>
      </c>
      <c r="C19" s="10">
        <v>0</v>
      </c>
      <c r="E19" s="10">
        <v>0.34</v>
      </c>
    </row>
    <row r="21" spans="3:5" ht="13.5" thickBot="1">
      <c r="C21" s="12">
        <f>SUM(C6:C19)</f>
        <v>0.041999999999999996</v>
      </c>
      <c r="D21" s="26"/>
      <c r="E21" s="12">
        <f>SUM(E6:E19)</f>
        <v>0.41800000000000004</v>
      </c>
    </row>
    <row r="22" ht="13.5" thickTop="1"/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Prescotta</cp:lastModifiedBy>
  <cp:lastPrinted>2007-02-19T17:04:39Z</cp:lastPrinted>
  <dcterms:created xsi:type="dcterms:W3CDTF">2006-12-13T16:25:05Z</dcterms:created>
  <dcterms:modified xsi:type="dcterms:W3CDTF">2007-06-20T14:42:05Z</dcterms:modified>
  <cp:category/>
  <cp:version/>
  <cp:contentType/>
  <cp:contentStatus/>
</cp:coreProperties>
</file>